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tables/table1.xml" ContentType="application/vnd.openxmlformats-officedocument.spreadsheetml.table+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codeName="ThisWorkbook"/>
  <mc:AlternateContent xmlns:mc="http://schemas.openxmlformats.org/markup-compatibility/2006">
    <mc:Choice Requires="x15">
      <x15ac:absPath xmlns:x15ac="http://schemas.microsoft.com/office/spreadsheetml/2010/11/ac" url="https://d.docs.live.net/a4169748e6e34253/Desktop/KAGR/"/>
    </mc:Choice>
  </mc:AlternateContent>
  <xr:revisionPtr revIDLastSave="0" documentId="8_{1921C06D-EA85-49E9-B762-9A2278099CA3}" xr6:coauthVersionLast="47" xr6:coauthVersionMax="47" xr10:uidLastSave="{00000000-0000-0000-0000-000000000000}"/>
  <bookViews>
    <workbookView xWindow="-98" yWindow="-98" windowWidth="21795" windowHeight="12975" tabRatio="951" xr2:uid="{00000000-000D-0000-FFFF-FFFF00000000}"/>
  </bookViews>
  <sheets>
    <sheet name="Contents" sheetId="21" r:id="rId1"/>
    <sheet name="Data Cleaning &amp; Analysis" sheetId="5" r:id="rId2"/>
    <sheet name="DataTransform - SUBSTITUTE" sheetId="10" r:id="rId3"/>
    <sheet name="Dateing Tips" sheetId="6" r:id="rId4"/>
    <sheet name="Cell Ref ($) &amp; Dynamic Arrays" sheetId="4" r:id="rId5"/>
    <sheet name="Ethos of Business Modelling" sheetId="12" r:id="rId6"/>
    <sheet name="Find &amp; Replace" sheetId="8" r:id="rId7"/>
    <sheet name="Pivots, Countifs, #, Flash Fill" sheetId="11" r:id="rId8"/>
    <sheet name="Lookups" sheetId="7" r:id="rId9"/>
    <sheet name="Approximate Lookups" sheetId="14" r:id="rId10"/>
    <sheet name="3D Lookups" sheetId="13" r:id="rId11"/>
    <sheet name="Multi-Vlookup" sheetId="9" r:id="rId12"/>
    <sheet name="EMI Computations - Goal Seek" sheetId="3" r:id="rId13"/>
    <sheet name="PowerQuery" sheetId="16" r:id="rId14"/>
    <sheet name="DataTypes" sheetId="17" r:id="rId15"/>
    <sheet name="Data visualization" sheetId="2" r:id="rId16"/>
    <sheet name="Take_Home_Case_Studies&gt;&gt;" sheetId="20" r:id="rId17"/>
    <sheet name="NPV, IRR &amp; DV" sheetId="15" r:id="rId18"/>
    <sheet name="Dashboard &amp; Rankif" sheetId="18" r:id="rId19"/>
    <sheet name="Revenue Analysis PrimeNum" sheetId="19" r:id="rId20"/>
  </sheets>
  <definedNames>
    <definedName name="_xlnm._FilterDatabase" localSheetId="18" hidden="1">'Dashboard &amp; Rankif'!$B$4:$F$54</definedName>
    <definedName name="_xlnm._FilterDatabase" localSheetId="1" hidden="1">'Data Cleaning &amp; Analysis'!$A$3:$A$18</definedName>
    <definedName name="_xlnm._FilterDatabase" localSheetId="7" hidden="1">'Pivots, Countifs, #, Flash Fill'!$A$6:$D$56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16" l="1"/>
  <c r="E6" i="16"/>
  <c r="E5" i="16"/>
  <c r="E4" i="16"/>
  <c r="B31" i="15"/>
  <c r="C27" i="15"/>
  <c r="B27" i="15"/>
  <c r="B28" i="15" s="1"/>
  <c r="B22" i="15"/>
  <c r="B23" i="15" s="1"/>
  <c r="B30" i="15" l="1"/>
  <c r="I26" i="14"/>
  <c r="H26" i="14"/>
  <c r="C20" i="14"/>
  <c r="C8" i="14"/>
  <c r="C7" i="14"/>
  <c r="C6" i="14"/>
  <c r="E22" i="13"/>
  <c r="C15" i="13"/>
  <c r="B32" i="12"/>
  <c r="B31" i="12"/>
  <c r="B8" i="12"/>
  <c r="B10" i="12" s="1"/>
  <c r="B13" i="12" s="1"/>
  <c r="B15" i="12" s="1"/>
  <c r="B20" i="8"/>
  <c r="B7" i="8"/>
  <c r="B13" i="4"/>
</calcChain>
</file>

<file path=xl/sharedStrings.xml><?xml version="1.0" encoding="utf-8"?>
<sst xmlns="http://schemas.openxmlformats.org/spreadsheetml/2006/main" count="1054" uniqueCount="677">
  <si>
    <t>Data Visualisation &amp; Automation using Tables in Excel</t>
  </si>
  <si>
    <t>Period</t>
  </si>
  <si>
    <t>GDP (INR Mn)</t>
  </si>
  <si>
    <t>Share in World GDP (%)</t>
  </si>
  <si>
    <t>Q1FY22</t>
  </si>
  <si>
    <t>Q2FY22</t>
  </si>
  <si>
    <t>Q3FY22</t>
  </si>
  <si>
    <t>Q4FY22</t>
  </si>
  <si>
    <t>Q1FY23</t>
  </si>
  <si>
    <t>Q2FY23</t>
  </si>
  <si>
    <t>Key Takeaways:</t>
  </si>
  <si>
    <t>1. Understand the data-type and chose the best visual.</t>
  </si>
  <si>
    <t>2. ALT + N + R is the Office 365 keyboard shortcut to insert chart.</t>
  </si>
  <si>
    <t>3. Concept of Secondary Axis - Chart Elements.</t>
  </si>
  <si>
    <t>4. Automate Charts using Excel Tables - CTRL + T / CTRL + L.</t>
  </si>
  <si>
    <t>5. Appropriate Labels &amp; Titles to a chart are must for user friendly reports.</t>
  </si>
  <si>
    <t>6. Automate Chart Titles &amp; Axis using Formula Bar Hack.</t>
  </si>
  <si>
    <t>7. How to add borders to data using keyboard shortcut CTRL + 1.</t>
  </si>
  <si>
    <t>EMI Computations, Goal Seek</t>
  </si>
  <si>
    <t>Education Loan</t>
  </si>
  <si>
    <t>Interest Rate (p.a)</t>
  </si>
  <si>
    <t>Tenure (Months)</t>
  </si>
  <si>
    <t>Equated Monthly Instalments / Hafta</t>
  </si>
  <si>
    <t>https://emicalculator.net/</t>
  </si>
  <si>
    <t>1. Understand the concept of EMI &amp; consistency of units.</t>
  </si>
  <si>
    <t>2. Learn Excel's PMT function.</t>
  </si>
  <si>
    <t>3. Perform back-calculation based on target repayment amount.</t>
  </si>
  <si>
    <t>4. Goal Seek (What IF analysis in Excel)</t>
  </si>
  <si>
    <t>5. NPER Function</t>
  </si>
  <si>
    <t>6. Concept of Flexibility over standard website calculators.</t>
  </si>
  <si>
    <t>7. Juggad / Trail Error way to get answers - logical thinking - under pressure work</t>
  </si>
  <si>
    <t>Cell Referencing ($ sign &amp; Dynamic Arrays)</t>
  </si>
  <si>
    <t>Analysis of Sector-wise GDP Allocation in India:</t>
  </si>
  <si>
    <t>Sector</t>
  </si>
  <si>
    <t>Compute % contribution</t>
  </si>
  <si>
    <t>Agriculture Sector</t>
  </si>
  <si>
    <t>Industry Sector</t>
  </si>
  <si>
    <t>Financial, real estate &amp; prof servs</t>
  </si>
  <si>
    <t>Mining &amp; quarrying</t>
  </si>
  <si>
    <t>Services Sector</t>
  </si>
  <si>
    <t>Total</t>
  </si>
  <si>
    <t>Computing Product Prices for Export Business</t>
  </si>
  <si>
    <t>IND/USD</t>
  </si>
  <si>
    <t>GBP/USD</t>
  </si>
  <si>
    <t>EUR/USD</t>
  </si>
  <si>
    <t>Sr. No.</t>
  </si>
  <si>
    <t>Part of Computer</t>
  </si>
  <si>
    <t>USD $</t>
  </si>
  <si>
    <t>INR</t>
  </si>
  <si>
    <t>GBP</t>
  </si>
  <si>
    <t>EUR</t>
  </si>
  <si>
    <t>Processor</t>
  </si>
  <si>
    <t>Motherboard</t>
  </si>
  <si>
    <t>GPU</t>
  </si>
  <si>
    <t>RAM</t>
  </si>
  <si>
    <t>SSD 1</t>
  </si>
  <si>
    <t>SSD 2</t>
  </si>
  <si>
    <t>Cabinet</t>
  </si>
  <si>
    <t>Graphics Card</t>
  </si>
  <si>
    <t>1. Understand relative &amp; absolute cell referencing in excel.</t>
  </si>
  <si>
    <t>2. F4 keyboard shortcut (use Fn + F4 key if working on modern laptop).</t>
  </si>
  <si>
    <t>3. Dot Product Matrix Multiplication &amp; Dynamic Arrays.</t>
  </si>
  <si>
    <t>4. Old method (non-office 365) CSE method - CTRL + SHFT + ENTER.</t>
  </si>
  <si>
    <t>5. Curly Bracket vs Dynamic Arrays (thin blue line).</t>
  </si>
  <si>
    <t>6. Serial Numbering using Flash Fill &amp; SEQUENCE &amp; ROW Function.</t>
  </si>
  <si>
    <t>7. #REF Errors.</t>
  </si>
  <si>
    <t>8. Show Formulas - (CTRL + ~ Keyboard Shortcuts)</t>
  </si>
  <si>
    <t>Data Cleaning &amp; Analysis</t>
  </si>
  <si>
    <t>Particulars</t>
  </si>
  <si>
    <t>Chinmay, Male, Delhi, 22</t>
  </si>
  <si>
    <t>Sunita, Female, Mumbai, 33</t>
  </si>
  <si>
    <t>Eric, Male, Banglore, 24</t>
  </si>
  <si>
    <t>Anita, Female, Delhi, 30</t>
  </si>
  <si>
    <t>Ramcharan, Male, Delhi, 23</t>
  </si>
  <si>
    <t>Chhaya, Female, Mumbai, 26</t>
  </si>
  <si>
    <t>Rajesh, Male, Banglore, 24</t>
  </si>
  <si>
    <t>Chandni, Female, Kolkata, 35</t>
  </si>
  <si>
    <t>Sunil, Male, Delhi, 37</t>
  </si>
  <si>
    <t>Mac, Male, Mumbai, 28</t>
  </si>
  <si>
    <t>Sulochana, Female, Banglore, 25</t>
  </si>
  <si>
    <t>Issac, Male, Banglore, 31</t>
  </si>
  <si>
    <t>Ramesh, Male, Mumbai, 27</t>
  </si>
  <si>
    <t>Chanda, Female, Mumbai, 28</t>
  </si>
  <si>
    <t>Chaitanya, Male, Mumbai, 29</t>
  </si>
  <si>
    <t>Average Age?</t>
  </si>
  <si>
    <t>How many Students from Mumbai?</t>
  </si>
  <si>
    <t>Minimum Age?</t>
  </si>
  <si>
    <t>Maximum Age?</t>
  </si>
  <si>
    <t>2nd Youngest Age?</t>
  </si>
  <si>
    <t>2nd Eldest Age?</t>
  </si>
  <si>
    <t>Calculate names with a letter 'c' in them?</t>
  </si>
  <si>
    <t>Caclulate names starting with letter 'c'?</t>
  </si>
  <si>
    <t>Caclulate names ending with letter 'c'?</t>
  </si>
  <si>
    <t>Dirty Mobile Numbers</t>
  </si>
  <si>
    <t>Cleaned Numbers</t>
  </si>
  <si>
    <t>09465584195</t>
  </si>
  <si>
    <t>+919736192848</t>
  </si>
  <si>
    <t>+91 8177924769</t>
  </si>
  <si>
    <t>01254978742</t>
  </si>
  <si>
    <t>1. Better Analyst needs excel tools to clean data to perform analysis/mathematics.</t>
  </si>
  <si>
    <t>2. Textsplit &amp; Text to columns utility.</t>
  </si>
  <si>
    <t>3. Average Function &amp; Trick to learn any function in Excel from support page.</t>
  </si>
  <si>
    <t>4. MIN, MAX, SMALL, LARGE Functions.</t>
  </si>
  <si>
    <t>5. Countif with text inputs - double quotes.</t>
  </si>
  <si>
    <t>6. Wildcards in Excel - Astersik (*).</t>
  </si>
  <si>
    <t>7. Right Function.</t>
  </si>
  <si>
    <t>8. Keyboard shortcuts - CTRL + D, Drag with mouse, Copy Paste.</t>
  </si>
  <si>
    <t>Dateing Tips</t>
  </si>
  <si>
    <t>Type 1st Jan 1900</t>
  </si>
  <si>
    <t>US Format - MM-DD-YY</t>
  </si>
  <si>
    <t>Party Date 1</t>
  </si>
  <si>
    <t>Type 30th Jan 1900</t>
  </si>
  <si>
    <t>12-30-2023</t>
  </si>
  <si>
    <t>Party Date 2</t>
  </si>
  <si>
    <t>Type today's date</t>
  </si>
  <si>
    <t>03-31-2023</t>
  </si>
  <si>
    <t>Average Date convenient to all</t>
  </si>
  <si>
    <t>Type your birthdate</t>
  </si>
  <si>
    <t>Postponed by "2" days</t>
  </si>
  <si>
    <t>Keyboard Shortcuts</t>
  </si>
  <si>
    <t>CTRL + SHFT + 1</t>
  </si>
  <si>
    <t>Converts to Number Format.</t>
  </si>
  <si>
    <t>CTRL + SHFT + 3</t>
  </si>
  <si>
    <t>Converts to Date Format.</t>
  </si>
  <si>
    <t>Giacomo Casanova's Birthdate</t>
  </si>
  <si>
    <t>02-04-1725</t>
  </si>
  <si>
    <t>Mr. Robot resigned form his job at Hooli Ltd on 17th August, with 2 months notice period. Calculate last working day.</t>
  </si>
  <si>
    <t>Apple pays its employees salary on the 1st day of the next month. Assuming today is "25th December 2022".</t>
  </si>
  <si>
    <t>a. compute the next salary day.</t>
  </si>
  <si>
    <t>b. compute the previous passed/lapsed salary day.</t>
  </si>
  <si>
    <t>1. Date is nothing but just a number, it is A - B concept. Number &amp;  Text is the only data type here (No tupules, intergers, strings etc.).</t>
  </si>
  <si>
    <t>2. Date format (US or UK) is based on control panel settings.</t>
  </si>
  <si>
    <t>3. ISNUMBER().</t>
  </si>
  <si>
    <t>4. Text to columns to convert US/UK format.</t>
  </si>
  <si>
    <t>5. Value error.</t>
  </si>
  <si>
    <t>6. 1st Jan 1900 is happy birthday of excel (computation engine starts that day).</t>
  </si>
  <si>
    <t>7. EOMONTH &amp; EDATE</t>
  </si>
  <si>
    <t>Lookups (VLOOKUP &amp; XLOOKUP)</t>
  </si>
  <si>
    <t>Country Name</t>
  </si>
  <si>
    <t>Region</t>
  </si>
  <si>
    <t>Population</t>
  </si>
  <si>
    <t>Country Code</t>
  </si>
  <si>
    <t>China</t>
  </si>
  <si>
    <t>AP</t>
  </si>
  <si>
    <t>Vietnam</t>
  </si>
  <si>
    <t>TYB41</t>
  </si>
  <si>
    <t>India</t>
  </si>
  <si>
    <t>DAE25</t>
  </si>
  <si>
    <t>Russia</t>
  </si>
  <si>
    <t>Japan</t>
  </si>
  <si>
    <t>UXD14</t>
  </si>
  <si>
    <t>United Kingdom</t>
  </si>
  <si>
    <t>Bangladesh</t>
  </si>
  <si>
    <t>OVD94</t>
  </si>
  <si>
    <t>EMEA</t>
  </si>
  <si>
    <t>France</t>
  </si>
  <si>
    <t>IMD41</t>
  </si>
  <si>
    <t>Congo</t>
  </si>
  <si>
    <t>LA</t>
  </si>
  <si>
    <t>Mexico</t>
  </si>
  <si>
    <t>SKB23</t>
  </si>
  <si>
    <t>Pakistan</t>
  </si>
  <si>
    <t>HXK14</t>
  </si>
  <si>
    <t>Germany</t>
  </si>
  <si>
    <t>ATQ54</t>
  </si>
  <si>
    <t>Thailand</t>
  </si>
  <si>
    <t>LUY53</t>
  </si>
  <si>
    <t>Brazil</t>
  </si>
  <si>
    <t>FEH73</t>
  </si>
  <si>
    <t>Venezuela</t>
  </si>
  <si>
    <t>KCB82</t>
  </si>
  <si>
    <t>Turkey</t>
  </si>
  <si>
    <t>RRW65</t>
  </si>
  <si>
    <t>Peru</t>
  </si>
  <si>
    <t>OTY76</t>
  </si>
  <si>
    <t>Dr Congo</t>
  </si>
  <si>
    <t>KKH71</t>
  </si>
  <si>
    <t>Ethiopia</t>
  </si>
  <si>
    <t>CYT45</t>
  </si>
  <si>
    <t>Colombia</t>
  </si>
  <si>
    <t>VNJ32</t>
  </si>
  <si>
    <t>LPQ62</t>
  </si>
  <si>
    <t>Nigeria</t>
  </si>
  <si>
    <t>GUU38</t>
  </si>
  <si>
    <t>Chile</t>
  </si>
  <si>
    <t>QHZ48</t>
  </si>
  <si>
    <t xml:space="preserve">India  </t>
  </si>
  <si>
    <t>NNW41</t>
  </si>
  <si>
    <t>Argentina</t>
  </si>
  <si>
    <t>AVK74</t>
  </si>
  <si>
    <t>TLJ48</t>
  </si>
  <si>
    <t>Egypt</t>
  </si>
  <si>
    <t>QLT94</t>
  </si>
  <si>
    <t>Guatemala</t>
  </si>
  <si>
    <t>URW66</t>
  </si>
  <si>
    <t>Philippines</t>
  </si>
  <si>
    <t>PND47</t>
  </si>
  <si>
    <t>Bolivia</t>
  </si>
  <si>
    <t>PEM12</t>
  </si>
  <si>
    <t>Iran</t>
  </si>
  <si>
    <t>ALO49</t>
  </si>
  <si>
    <t>Indonesia</t>
  </si>
  <si>
    <t>MUV54</t>
  </si>
  <si>
    <t>KHK48</t>
  </si>
  <si>
    <t>Ecuador</t>
  </si>
  <si>
    <t>CJO23</t>
  </si>
  <si>
    <t>1. The concept of Lookups in Excel.</t>
  </si>
  <si>
    <t>2. VLOOKUP and its limitations.</t>
  </si>
  <si>
    <t>3. XLOOKUP with Dynamic Arrays.</t>
  </si>
  <si>
    <t>4. Conditional Formatting - Duplicates.</t>
  </si>
  <si>
    <t>5. Lookup function always take the first value.</t>
  </si>
  <si>
    <t>6. Wildcard usecases for lookups.</t>
  </si>
  <si>
    <t>7. #N/A errors.</t>
  </si>
  <si>
    <t>8. Comments &amp; Notes in excel - the better analyst way.</t>
  </si>
  <si>
    <t>Find &amp; Replace</t>
  </si>
  <si>
    <t>Bank "R"</t>
  </si>
  <si>
    <t>INR Mn Sales</t>
  </si>
  <si>
    <t>Central Line Branch</t>
  </si>
  <si>
    <t>Western Line Branch</t>
  </si>
  <si>
    <t>Harbour Line Branch</t>
  </si>
  <si>
    <t>Please write down total sales here&gt;&gt;</t>
  </si>
  <si>
    <t>Gross Income</t>
  </si>
  <si>
    <t>Cost of Gold Sold</t>
  </si>
  <si>
    <t>General Expenses</t>
  </si>
  <si>
    <t>-</t>
  </si>
  <si>
    <t>Admin Expense</t>
  </si>
  <si>
    <t>Selling Expenses</t>
  </si>
  <si>
    <t>Interest</t>
  </si>
  <si>
    <t>Depreciation</t>
  </si>
  <si>
    <t>Tax</t>
  </si>
  <si>
    <t>Net Profit</t>
  </si>
  <si>
    <t>1. CTRL + F Keyboard shortcut to open "Find" Dialogue Box.</t>
  </si>
  <si>
    <t>2. CTRL + H Keyboard shortcut to open "Find  &amp; Replace" Dialogue Box.</t>
  </si>
  <si>
    <t>3. Understand "Look In" concept.</t>
  </si>
  <si>
    <t>4. Exploring Find &amp; Replace options (Theory).</t>
  </si>
  <si>
    <t>5. Concept of Entire Cells content match.</t>
  </si>
  <si>
    <t>6. Concept of Reaching out to pre-defined help - via ?.</t>
  </si>
  <si>
    <t>7. Concept of Paste Special Dialogue Box (CTRL + ALT + V or ALT + E + S)</t>
  </si>
  <si>
    <t>Lookup &amp; Fetch Multiple Values</t>
  </si>
  <si>
    <t>Machine Friendly</t>
  </si>
  <si>
    <t>Report Friendly</t>
  </si>
  <si>
    <t>City Name</t>
  </si>
  <si>
    <t>Colleges</t>
  </si>
  <si>
    <t>Mumbai</t>
  </si>
  <si>
    <t>SP Jain</t>
  </si>
  <si>
    <t>SP Jain, JBIMS, HR, TISS</t>
  </si>
  <si>
    <t>Delhi</t>
  </si>
  <si>
    <t>FMS</t>
  </si>
  <si>
    <t>FMS, AIIMS, IIT D</t>
  </si>
  <si>
    <t>Bangalore</t>
  </si>
  <si>
    <t>IIM B</t>
  </si>
  <si>
    <t>JBIMS</t>
  </si>
  <si>
    <t>Kolkata</t>
  </si>
  <si>
    <t>XLRI, Xavier</t>
  </si>
  <si>
    <t>HR</t>
  </si>
  <si>
    <t>Ahmedabad</t>
  </si>
  <si>
    <t>IIM A</t>
  </si>
  <si>
    <t>XLRI</t>
  </si>
  <si>
    <t>Lucknow</t>
  </si>
  <si>
    <t>IIM L</t>
  </si>
  <si>
    <t>TISS</t>
  </si>
  <si>
    <t>Xavier</t>
  </si>
  <si>
    <t>AIIMS</t>
  </si>
  <si>
    <t>IIT D</t>
  </si>
  <si>
    <t>1.Understand the data structures (reporting vs analysis friendly)</t>
  </si>
  <si>
    <t>2. Desi Juggadu way of Traditional Filter and Copy Paste</t>
  </si>
  <si>
    <t>3. FILTER Function</t>
  </si>
  <si>
    <t>4. TEXTJOIN Function</t>
  </si>
  <si>
    <t>5. Nesting Functions</t>
  </si>
  <si>
    <t>6. Merge &amp; Centre vs Centre Across Selection</t>
  </si>
  <si>
    <t>7. Limitations of the traditional Lookup functions</t>
  </si>
  <si>
    <t>DataTransform - SUBSTITUTE &amp; CHAR + UNICODE</t>
  </si>
  <si>
    <t>Information abounds, but the real value comes from accurate
interpretation and analysis. Whether you’re a technology executive,
architect, investor or provider, Gartner gives you a comprehensive
view of established and emerging markets so you can understand
today’s landscape and plan for tomorrow’s.</t>
  </si>
  <si>
    <r>
      <t xml:space="preserve">Source: </t>
    </r>
    <r>
      <rPr>
        <i/>
        <u/>
        <sz val="10"/>
        <color rgb="FF0070C0"/>
        <rFont val="Arial"/>
        <family val="2"/>
      </rPr>
      <t>https://www.gartner.com/imagesrv/research/methodologies/methodologies_brochure_14.pdf</t>
    </r>
  </si>
  <si>
    <t>Diya</t>
  </si>
  <si>
    <t>Riya</t>
  </si>
  <si>
    <t>1. Concept of Static vs Dynamic solution.</t>
  </si>
  <si>
    <t>2. SUBSTITUTE function.</t>
  </si>
  <si>
    <t>3. CHAR and UNICODE and ASCII (American Standard Code for Information Interchange).</t>
  </si>
  <si>
    <t>4. Find and Replace.</t>
  </si>
  <si>
    <t>5. CTRL + J hack.</t>
  </si>
  <si>
    <t>6. Defining problem statement with logical approach.</t>
  </si>
  <si>
    <t>7. Wrap Text.</t>
  </si>
  <si>
    <t>8. Non-breaking space (code: 160).</t>
  </si>
  <si>
    <t>Pivots, Countifs, # &amp; Flash Fill</t>
  </si>
  <si>
    <t>Name</t>
  </si>
  <si>
    <t>Email</t>
  </si>
  <si>
    <t>Designation</t>
  </si>
  <si>
    <t>Department</t>
  </si>
  <si>
    <t>Waltraud Nesler</t>
  </si>
  <si>
    <t>Waltraud.Nesler@hooli.com</t>
  </si>
  <si>
    <t>Associate</t>
  </si>
  <si>
    <t>Sales &amp; Marketing</t>
  </si>
  <si>
    <t>Aurelia Divis</t>
  </si>
  <si>
    <t>Aurelia.Divis@hooli.com</t>
  </si>
  <si>
    <t>Intern</t>
  </si>
  <si>
    <t>Finance</t>
  </si>
  <si>
    <t>Lekisha Bledsoe</t>
  </si>
  <si>
    <t>Lekisha.Bledsoe@hooli.com</t>
  </si>
  <si>
    <t>Manager</t>
  </si>
  <si>
    <t>Luanna Devinney</t>
  </si>
  <si>
    <t>Partner</t>
  </si>
  <si>
    <t>Logan Branscum</t>
  </si>
  <si>
    <t>Director</t>
  </si>
  <si>
    <t>Alexandria Talbot</t>
  </si>
  <si>
    <t>Assistant Vice President</t>
  </si>
  <si>
    <t>Judi Roundtree</t>
  </si>
  <si>
    <t>Liane Stemple</t>
  </si>
  <si>
    <t>Chana Mcclaran</t>
  </si>
  <si>
    <t>Vice President</t>
  </si>
  <si>
    <t>Alda Whatley</t>
  </si>
  <si>
    <t>Ocie Luman</t>
  </si>
  <si>
    <t>Marquerite Hannold</t>
  </si>
  <si>
    <t>Mauricio Fleitas</t>
  </si>
  <si>
    <t>Associate Director</t>
  </si>
  <si>
    <t>Mohamed Steve</t>
  </si>
  <si>
    <t>Magdalene Lasso</t>
  </si>
  <si>
    <t>Jannie Rickel</t>
  </si>
  <si>
    <t>Josephine Breton</t>
  </si>
  <si>
    <t>Cammie Hafford</t>
  </si>
  <si>
    <t>Hoa Perdomo</t>
  </si>
  <si>
    <t>Augusta Schaible</t>
  </si>
  <si>
    <t>Nakia Athens</t>
  </si>
  <si>
    <t>Delores Senn</t>
  </si>
  <si>
    <t>Karlene Thorn</t>
  </si>
  <si>
    <t>Genna Kleckner</t>
  </si>
  <si>
    <t>Neoma Shaul</t>
  </si>
  <si>
    <t>Chun Golightly</t>
  </si>
  <si>
    <t>Keeley Honore</t>
  </si>
  <si>
    <t>India Ortiz</t>
  </si>
  <si>
    <t>Lovie Hertzler</t>
  </si>
  <si>
    <t>Tijuana Basden</t>
  </si>
  <si>
    <t>Jesusa Amerine</t>
  </si>
  <si>
    <t>Analyst</t>
  </si>
  <si>
    <t>Angelo Lucius</t>
  </si>
  <si>
    <t>Tamara Hurdle</t>
  </si>
  <si>
    <t>Billye Ellingsworth</t>
  </si>
  <si>
    <t>Matthew Hume</t>
  </si>
  <si>
    <t>Robert Swope</t>
  </si>
  <si>
    <t>Shaunte Ankrom</t>
  </si>
  <si>
    <t>Jamison Limones</t>
  </si>
  <si>
    <t>Marquetta Dubose</t>
  </si>
  <si>
    <t>Edna Valtierra</t>
  </si>
  <si>
    <t>Janee Hogg</t>
  </si>
  <si>
    <t>Tamala Porterfield</t>
  </si>
  <si>
    <t>Caryn Sowell</t>
  </si>
  <si>
    <t>Jerica Schwein</t>
  </si>
  <si>
    <t>Ronny Mayoral</t>
  </si>
  <si>
    <t>Retha Pruett</t>
  </si>
  <si>
    <t>Caitlin Lamirande</t>
  </si>
  <si>
    <t>Skye Kowalski</t>
  </si>
  <si>
    <t>Danyell Stapp</t>
  </si>
  <si>
    <t>Kindra Didion</t>
  </si>
  <si>
    <t>1. Filter shortcut - CTRL + SHFT + L.</t>
  </si>
  <si>
    <t>2. E the magical key.</t>
  </si>
  <si>
    <t>3. Remove Duplicates &amp; Countif.</t>
  </si>
  <si>
    <t>4. UNIQUE &amp; Static Dynamic Approach.</t>
  </si>
  <si>
    <t>5. Countifs with a SPILL and # key.</t>
  </si>
  <si>
    <t>6. Data Validation List.</t>
  </si>
  <si>
    <t>7. Pivot Tables.</t>
  </si>
  <si>
    <t>8. Tables for Automation.</t>
  </si>
  <si>
    <t>9. Flash Fill - CTRL + E.</t>
  </si>
  <si>
    <t>10. TV Series Recommendation - Silicon Valley</t>
  </si>
  <si>
    <t>Ethos of Business Modelling</t>
  </si>
  <si>
    <t>For Chinchat Pvt. Ltd. (Particulars)</t>
  </si>
  <si>
    <t>Amount INR</t>
  </si>
  <si>
    <t>Sales/Revenue</t>
  </si>
  <si>
    <t xml:space="preserve">Cost of Goods Sold (COGS) incl. D&amp;A	</t>
  </si>
  <si>
    <t xml:space="preserve">Gross Income	</t>
  </si>
  <si>
    <t xml:space="preserve">SG&amp;A Expense	</t>
  </si>
  <si>
    <t>EBIT</t>
  </si>
  <si>
    <t>Non-Operating Interest Income</t>
  </si>
  <si>
    <t>Non Operating Expense</t>
  </si>
  <si>
    <t>Pretax Income</t>
  </si>
  <si>
    <t>Income Tax</t>
  </si>
  <si>
    <t>Assumptions</t>
  </si>
  <si>
    <t>Tax Rate</t>
  </si>
  <si>
    <t>Put Sensitivity Tax Rates here (% inputs)</t>
  </si>
  <si>
    <t>Exahustive List of Resources for Financial Modelling</t>
  </si>
  <si>
    <t>https://www.linkedin.com/posts/amtechinmaya_financialmodelling-decentralised-chinmayaamteexcel-activity-6948872772412395520-0nvz?utm_source=linkedin_share&amp;utm_medium=member_desktop_web</t>
  </si>
  <si>
    <t>Certification for Financial Modelling</t>
  </si>
  <si>
    <t>https://www.fast-standard.org/</t>
  </si>
  <si>
    <t>1. Logical thought process while working on modelling.</t>
  </si>
  <si>
    <t>2. Multiple approaches/solutions to the same problem.</t>
  </si>
  <si>
    <t>3. Concept of Sensitivity Analysis &amp; Data Tables.</t>
  </si>
  <si>
    <t>4. Custom Formatting.</t>
  </si>
  <si>
    <t>5. Understanding of Business Concepts like Laws, Corporate Finance etc.</t>
  </si>
  <si>
    <t>6. Why assumptions are listed separately?</t>
  </si>
  <si>
    <t>7. Hardcoding vs Model approach of input &amp; output.</t>
  </si>
  <si>
    <t>8. Resources / Guidance to make a career in Financial Modelling.</t>
  </si>
  <si>
    <t>3D Lookups using the SUMPRODUCT Function</t>
  </si>
  <si>
    <t>City</t>
  </si>
  <si>
    <t>New York</t>
  </si>
  <si>
    <t>Tokyo</t>
  </si>
  <si>
    <t>Singapore</t>
  </si>
  <si>
    <t>Dept/Year</t>
  </si>
  <si>
    <t>FY18</t>
  </si>
  <si>
    <t>FY19</t>
  </si>
  <si>
    <t>FY20</t>
  </si>
  <si>
    <t>Admin</t>
  </si>
  <si>
    <t>Operations</t>
  </si>
  <si>
    <t>Sales</t>
  </si>
  <si>
    <t>Management</t>
  </si>
  <si>
    <t>Dept</t>
  </si>
  <si>
    <t>Year</t>
  </si>
  <si>
    <t>??</t>
  </si>
  <si>
    <t>1. Brain Storm Concept of Lookup in Excel.</t>
  </si>
  <si>
    <t>2. SUMPRODUCT &amp; ARRAY Multiplication.</t>
  </si>
  <si>
    <t>3. Exhaustive understanding on the $ sign in excel, best practise example.</t>
  </si>
  <si>
    <t>4. Concept of * i.e AND Logic in Excel.</t>
  </si>
  <si>
    <t>5. Index Match, Xlookup with "&amp;".</t>
  </si>
  <si>
    <t>6. Limitations of SUMIFS.</t>
  </si>
  <si>
    <t>7. Formula pasting &amp; not all (Paste Special Dialogue Box).</t>
  </si>
  <si>
    <t>8. Concept of Pivot/Unpivot in Power Query.</t>
  </si>
  <si>
    <t>Approximate &amp; Bucketing with Lookups</t>
  </si>
  <si>
    <t>Employee Name</t>
  </si>
  <si>
    <t>Days Spent</t>
  </si>
  <si>
    <t>Create Buckets</t>
  </si>
  <si>
    <t>Bobby</t>
  </si>
  <si>
    <t>Michael</t>
  </si>
  <si>
    <t>Mayuri</t>
  </si>
  <si>
    <t>Vinit</t>
  </si>
  <si>
    <t>Suresh</t>
  </si>
  <si>
    <t>Vipul</t>
  </si>
  <si>
    <t>Raj</t>
  </si>
  <si>
    <t>Virat</t>
  </si>
  <si>
    <t>Lower Range</t>
  </si>
  <si>
    <t>Upper Range</t>
  </si>
  <si>
    <t>Grade</t>
  </si>
  <si>
    <t>Aditya</t>
  </si>
  <si>
    <t>Less than 6 Months</t>
  </si>
  <si>
    <t>Priya</t>
  </si>
  <si>
    <t>6 Months to 1 Year</t>
  </si>
  <si>
    <t>Sakshi</t>
  </si>
  <si>
    <t>1 Year to 2 Years</t>
  </si>
  <si>
    <t>Gauri</t>
  </si>
  <si>
    <t>2 Years and More</t>
  </si>
  <si>
    <t>Apsara</t>
  </si>
  <si>
    <t>Liela</t>
  </si>
  <si>
    <t>Chinmay</t>
  </si>
  <si>
    <t>Account Number</t>
  </si>
  <si>
    <t>Balance</t>
  </si>
  <si>
    <t>100910023</t>
  </si>
  <si>
    <t>100910065</t>
  </si>
  <si>
    <t>108424100</t>
  </si>
  <si>
    <t>140052005</t>
  </si>
  <si>
    <t>1. Understanding the TRUE, FALSE argument in VLOOKUP.</t>
  </si>
  <si>
    <t>2. Approximate looks can only be performed when lookup value is a number. It's not relevant for text.</t>
  </si>
  <si>
    <t>3. Dynamic Arrays &amp; Xlookup.</t>
  </si>
  <si>
    <t>4. Why nested IFs is not a good idea?</t>
  </si>
  <si>
    <t>5. Text vs Numbers input (ISNUMBER).</t>
  </si>
  <si>
    <t>6. Paste Special - Maths operations.</t>
  </si>
  <si>
    <t>7. Text To Columns to convert numbers to text.</t>
  </si>
  <si>
    <t>8. Concept of equality in excel (TRUE/FALSE)</t>
  </si>
  <si>
    <t>9. How to be a good observer to investigate the issues?</t>
  </si>
  <si>
    <t>NPV &amp; IRR and Data Validations</t>
  </si>
  <si>
    <t>A project "Entebbe" generates following cashflows:</t>
  </si>
  <si>
    <t>Discount Rate</t>
  </si>
  <si>
    <t>Years&gt;&gt;</t>
  </si>
  <si>
    <t>NPV</t>
  </si>
  <si>
    <t>Cashflows</t>
  </si>
  <si>
    <t>IRR</t>
  </si>
  <si>
    <t>A project "Finale" generates following cashflows:</t>
  </si>
  <si>
    <t>Workings:</t>
  </si>
  <si>
    <t>Discount rates for this Quarter from Experts</t>
  </si>
  <si>
    <t>Interest Rate &gt;&gt;</t>
  </si>
  <si>
    <r>
      <t xml:space="preserve">Net </t>
    </r>
    <r>
      <rPr>
        <b/>
        <sz val="10"/>
        <color theme="1"/>
        <rFont val="Arial"/>
        <family val="2"/>
      </rPr>
      <t>Future</t>
    </r>
    <r>
      <rPr>
        <sz val="10"/>
        <color theme="1"/>
        <rFont val="Arial"/>
        <family val="2"/>
      </rPr>
      <t xml:space="preserve"> Profit</t>
    </r>
  </si>
  <si>
    <r>
      <t xml:space="preserve">Net </t>
    </r>
    <r>
      <rPr>
        <b/>
        <sz val="10"/>
        <color theme="1"/>
        <rFont val="Arial"/>
        <family val="2"/>
      </rPr>
      <t>Present</t>
    </r>
    <r>
      <rPr>
        <sz val="10"/>
        <color theme="1"/>
        <rFont val="Arial"/>
        <family val="2"/>
      </rPr>
      <t xml:space="preserve"> Profit</t>
    </r>
  </si>
  <si>
    <t>1. Data Validation List in Excel.</t>
  </si>
  <si>
    <t>2. NPV.</t>
  </si>
  <si>
    <t>3. IRR.</t>
  </si>
  <si>
    <t>4. Concept of Named Range.</t>
  </si>
  <si>
    <t>5. Financial Maths &amp; Project Management decision making.</t>
  </si>
  <si>
    <t>6. Keyboard shortcuts from formatting perspective.</t>
  </si>
  <si>
    <t>7. Dynamic Data Validation Lists using INDIRECT and Named Ranges.</t>
  </si>
  <si>
    <t>Case Study - Friends Hotel Bill Split - using PQ</t>
  </si>
  <si>
    <t>Date</t>
  </si>
  <si>
    <t>Friends</t>
  </si>
  <si>
    <t>Total Hotel Bill</t>
  </si>
  <si>
    <t>Per head Contri</t>
  </si>
  <si>
    <t>Gauri, Niraj, Sanjay, Sakshi</t>
  </si>
  <si>
    <t>Chinmaya, Priya, Rupa, Nitin</t>
  </si>
  <si>
    <t>Priya, Anshita, Ekta</t>
  </si>
  <si>
    <t>Anirudha, Rahul, Jeetu, Chinmaya</t>
  </si>
  <si>
    <t>Rishabh, Vanshika, Abhishek</t>
  </si>
  <si>
    <t>Tanya, Shiwani, Meharsh, Sanjay, Chinmaya</t>
  </si>
  <si>
    <t>Priya, Ekta, Vartika</t>
  </si>
  <si>
    <t>1. Logical Thinking.</t>
  </si>
  <si>
    <t>2. LEN Function.</t>
  </si>
  <si>
    <t>3. Substitute Function.</t>
  </si>
  <si>
    <t>4. Power Query - Data Transformation</t>
  </si>
  <si>
    <t>5. Data Analysis</t>
  </si>
  <si>
    <t>6. Static vs Manual Solution (Find &amp; Replace vs Substitute)</t>
  </si>
  <si>
    <t>Power Query &amp; Get Data</t>
  </si>
  <si>
    <t>Extract Data from this link&gt;&gt;</t>
  </si>
  <si>
    <t>https://www.worldometers.info/world-population/population-by-country/</t>
  </si>
  <si>
    <r>
      <t xml:space="preserve">Understand the Stock history function in Excel, please note </t>
    </r>
    <r>
      <rPr>
        <b/>
        <sz val="10"/>
        <color theme="1"/>
        <rFont val="Arial"/>
        <family val="2"/>
      </rPr>
      <t>if you don't have paid subscription</t>
    </r>
    <r>
      <rPr>
        <sz val="10"/>
        <color theme="1"/>
        <rFont val="Arial"/>
        <family val="2"/>
      </rPr>
      <t>, it will be shown as #BLOCKED!</t>
    </r>
  </si>
  <si>
    <t>Stock</t>
  </si>
  <si>
    <t>USD/INR</t>
  </si>
  <si>
    <t>Start Date</t>
  </si>
  <si>
    <t>End Date</t>
  </si>
  <si>
    <t>Interval</t>
  </si>
  <si>
    <t>'=STOCKHISTORY(B8,B9,B10,B11)</t>
  </si>
  <si>
    <t>Enter your dream city below:</t>
  </si>
  <si>
    <t>Enter your dream company below:</t>
  </si>
  <si>
    <t>TCS Ltd</t>
  </si>
  <si>
    <t>1. Get Financial Data from Refinitiv in Excel.</t>
  </si>
  <si>
    <t>2. New Data Types in Excel (Geography &amp; Stocks).</t>
  </si>
  <si>
    <t>3. Get Data from Web/PDF - Power Query in Excel.</t>
  </si>
  <si>
    <t>4. Refresh Power Query - Automation.</t>
  </si>
  <si>
    <t>NIFTY 50 Stock Analysis to under RANKIF Logic and Dashboarding</t>
  </si>
  <si>
    <t>Market Cap (Rs bn as of 23rd Jun)</t>
  </si>
  <si>
    <t>Rank based on Market Cap</t>
  </si>
  <si>
    <t>Sectoral Rank (Market Cap)</t>
  </si>
  <si>
    <t>ADANI ENTERPRISES</t>
  </si>
  <si>
    <t>MISCELLANEOUS</t>
  </si>
  <si>
    <t>ADANI PORTS &amp; SEZ</t>
  </si>
  <si>
    <t>APOLLO HOSPITALS</t>
  </si>
  <si>
    <t>ASIAN PAINTS</t>
  </si>
  <si>
    <t>PAINTS</t>
  </si>
  <si>
    <t>AXIS BANK</t>
  </si>
  <si>
    <t>BANKING</t>
  </si>
  <si>
    <t>BAJAJ AUTO</t>
  </si>
  <si>
    <t>AUTOMOBILES</t>
  </si>
  <si>
    <t>BAJAJ FINANCE</t>
  </si>
  <si>
    <t>FINANCE</t>
  </si>
  <si>
    <t>BAJAJ FINSERV</t>
  </si>
  <si>
    <t>Mini - Dashboard</t>
  </si>
  <si>
    <t>BHARTI AIRTEL</t>
  </si>
  <si>
    <t>TELECOM</t>
  </si>
  <si>
    <t>BPCL</t>
  </si>
  <si>
    <t>ENERGY</t>
  </si>
  <si>
    <t>Overall</t>
  </si>
  <si>
    <t>Company</t>
  </si>
  <si>
    <t>Market Cap</t>
  </si>
  <si>
    <t>CIPLA</t>
  </si>
  <si>
    <t>PHARMACEUTICALS</t>
  </si>
  <si>
    <t>Company with highest market cap</t>
  </si>
  <si>
    <t>COAL INDIA</t>
  </si>
  <si>
    <t>MINING</t>
  </si>
  <si>
    <t>Company with Lowest market cap</t>
  </si>
  <si>
    <t>DIVIS LABORATORIES</t>
  </si>
  <si>
    <t>DR. REDDYS LAB</t>
  </si>
  <si>
    <t>Sector-wise Dropdown here</t>
  </si>
  <si>
    <t>EICHER MOTORS</t>
  </si>
  <si>
    <t>GRASIM</t>
  </si>
  <si>
    <t>TEXTILES</t>
  </si>
  <si>
    <t>HCL TECHNOLOGIES</t>
  </si>
  <si>
    <t>SOFTWARE</t>
  </si>
  <si>
    <t>HDFC</t>
  </si>
  <si>
    <t>HDFC BANK</t>
  </si>
  <si>
    <t>HDFC LIFE INSURANCE</t>
  </si>
  <si>
    <t>INSURANCE</t>
  </si>
  <si>
    <t>HERO MOTOCORP</t>
  </si>
  <si>
    <t>HINDALCO</t>
  </si>
  <si>
    <t>ALUMINIUM</t>
  </si>
  <si>
    <t>HUL</t>
  </si>
  <si>
    <t>FMCG</t>
  </si>
  <si>
    <t>ICICI BANK</t>
  </si>
  <si>
    <t>INDUSIND BANK</t>
  </si>
  <si>
    <t>INFOSYS</t>
  </si>
  <si>
    <t>IOC</t>
  </si>
  <si>
    <t>ITC</t>
  </si>
  <si>
    <t>FOOD &amp; TOBACCO</t>
  </si>
  <si>
    <t>JSW STEEL</t>
  </si>
  <si>
    <t>STEEL</t>
  </si>
  <si>
    <t>KOTAK MAHINDRA BANK</t>
  </si>
  <si>
    <t>L&amp;T</t>
  </si>
  <si>
    <t>ENGINEERING</t>
  </si>
  <si>
    <t>M&amp;M</t>
  </si>
  <si>
    <t>MARUTI SUZUKI</t>
  </si>
  <si>
    <t>NESTLE</t>
  </si>
  <si>
    <t>NTPC</t>
  </si>
  <si>
    <t>POWER</t>
  </si>
  <si>
    <t>ONGC</t>
  </si>
  <si>
    <t>POWER GRID</t>
  </si>
  <si>
    <t>RELIANCE IND.</t>
  </si>
  <si>
    <t>SBI</t>
  </si>
  <si>
    <t>SBI LIFE INSURANCE</t>
  </si>
  <si>
    <t>SUN PHARMA</t>
  </si>
  <si>
    <t>TATA CONSUMER</t>
  </si>
  <si>
    <t>TATA MOTORS</t>
  </si>
  <si>
    <t>TATA STEEL</t>
  </si>
  <si>
    <t>TCS</t>
  </si>
  <si>
    <t>TECH MAHINDRA</t>
  </si>
  <si>
    <t>TITAN</t>
  </si>
  <si>
    <t>RETAILING</t>
  </si>
  <si>
    <t>ULTRATECH CEMENT</t>
  </si>
  <si>
    <t>CEMENT</t>
  </si>
  <si>
    <t>UPL</t>
  </si>
  <si>
    <t>CHEMICALS</t>
  </si>
  <si>
    <t>WIPRO</t>
  </si>
  <si>
    <t>1. Understand joint application of MIN MAX &amp; Lookups, data validations.</t>
  </si>
  <si>
    <t>2. Application of logical thinking in real life data analysis (Ranking &amp; Rankif, create own formulae)</t>
  </si>
  <si>
    <t>3. Brainstorming the logic.</t>
  </si>
  <si>
    <t>4. Making Dashboards.</t>
  </si>
  <si>
    <t>5. Keyboard shortcuts from Sorting &amp; Filtering perspective.</t>
  </si>
  <si>
    <t>Revenue Analysis - Courier Company using Prime Numbers</t>
  </si>
  <si>
    <t>Source</t>
  </si>
  <si>
    <t>Destination</t>
  </si>
  <si>
    <t>Route</t>
  </si>
  <si>
    <t>Turnover (INR mn)</t>
  </si>
  <si>
    <t>Vadodara</t>
  </si>
  <si>
    <t>Mumbai &amp; Vadodara</t>
  </si>
  <si>
    <t>Bhopal</t>
  </si>
  <si>
    <t>Delhi &amp; Bhopal</t>
  </si>
  <si>
    <t>Visakhapatnam</t>
  </si>
  <si>
    <t>Bangalore &amp; Visakhapatnam</t>
  </si>
  <si>
    <t>Pune</t>
  </si>
  <si>
    <t>Nagpur</t>
  </si>
  <si>
    <t>Pune &amp; Nagpur</t>
  </si>
  <si>
    <t>Ahmedabad &amp; Kolkata</t>
  </si>
  <si>
    <t>Chennai</t>
  </si>
  <si>
    <t>Jammu</t>
  </si>
  <si>
    <t>Chennai &amp; Jammu</t>
  </si>
  <si>
    <t>Kolkata &amp; Bhopal</t>
  </si>
  <si>
    <t>Surat</t>
  </si>
  <si>
    <t>Surat &amp; Pune</t>
  </si>
  <si>
    <t>Agra</t>
  </si>
  <si>
    <t>Patna</t>
  </si>
  <si>
    <t>Agra &amp; Patna</t>
  </si>
  <si>
    <t>Jaipur</t>
  </si>
  <si>
    <t>Jaipur &amp; Lucknow</t>
  </si>
  <si>
    <t>Kanpur</t>
  </si>
  <si>
    <t>Kutch</t>
  </si>
  <si>
    <t>Kanpur &amp; Kutch</t>
  </si>
  <si>
    <t>Lucknow &amp; Jaipur</t>
  </si>
  <si>
    <t>Nagpur &amp; Pune</t>
  </si>
  <si>
    <t>Indore</t>
  </si>
  <si>
    <t>Indore &amp; Chennai</t>
  </si>
  <si>
    <t>Pune &amp; Surat</t>
  </si>
  <si>
    <t>Bhopal &amp; Kolkata</t>
  </si>
  <si>
    <t>Chennai &amp; Indore</t>
  </si>
  <si>
    <t>Bhopal &amp; Delhi</t>
  </si>
  <si>
    <t>Patna &amp; Agra</t>
  </si>
  <si>
    <t>Vadodara &amp; Mumbai</t>
  </si>
  <si>
    <t>1. Understanding business from various cuts (data analysis).</t>
  </si>
  <si>
    <t>2. Defining problem mathematically (AB &amp; BA are same).</t>
  </si>
  <si>
    <t>3. =UNIQUE().</t>
  </si>
  <si>
    <t>4. Prime Numbers from 1 to 100.</t>
  </si>
  <si>
    <t>5. Concept of Lookup in Excel.</t>
  </si>
  <si>
    <t>6. Concept of SUMIFS in Excel.</t>
  </si>
  <si>
    <t>7. Most important thing to keep in my mind as better analyst, so you are sorted.</t>
  </si>
  <si>
    <t>Table of Contents</t>
  </si>
  <si>
    <t>3D Lookups</t>
  </si>
  <si>
    <t>Approximate Lookups</t>
  </si>
  <si>
    <t>Cell Ref ($) &amp; Dynamic Arrays</t>
  </si>
  <si>
    <t>Dashboard &amp; Rankif</t>
  </si>
  <si>
    <t>Data visualization</t>
  </si>
  <si>
    <t>DataTransform - SUBSTITUTE</t>
  </si>
  <si>
    <t>DataTypes</t>
  </si>
  <si>
    <t>EMI Computations - Goal Seek</t>
  </si>
  <si>
    <t>Lookups</t>
  </si>
  <si>
    <t>Multi-Vlookup</t>
  </si>
  <si>
    <t>NPV, IRR &amp; DV</t>
  </si>
  <si>
    <t>Pivots, Countifs, #, Flash Fill</t>
  </si>
  <si>
    <t>PowerQuery</t>
  </si>
  <si>
    <t>Revenue Analysis PrimeNum</t>
  </si>
  <si>
    <t>Take_Home_Case_Studies&gt;&gt;</t>
  </si>
  <si>
    <t>Point of Contact for queries:</t>
  </si>
  <si>
    <t>Chinmaya Amte</t>
  </si>
  <si>
    <t>+ 91 9967799680 (WhatsApp)</t>
  </si>
  <si>
    <t>chin.amte@gmail.com</t>
  </si>
  <si>
    <t>Advance Excel Workshop - KAGR Club with Chinmay Amte</t>
  </si>
  <si>
    <t>Instructions:</t>
  </si>
  <si>
    <t>1. Please download this workbook &amp; keep it handy (keep copies).</t>
  </si>
  <si>
    <t>6. Skim this workbook, try solving on your own (before workshop) for maximum benefit.</t>
  </si>
  <si>
    <t>2. Course will be taught in case studies format. All case studies are self explanatory &amp; key takeways are highlighted for revision.</t>
  </si>
  <si>
    <t>5. Be active on the chat box &amp; focus on being as interactive as possible with the trainer. Avoid being passive &amp; lazy.</t>
  </si>
  <si>
    <t>This workbook to be used for educational purposes only, unless permitted otherwise. Please avoid piracy, unauthorised circulation as it takes years of efforts to make content.</t>
  </si>
  <si>
    <t>This workbook has been created &amp; designed by Chinmaya Amte. Copyrights &amp; re-production rights are with him.</t>
  </si>
  <si>
    <r>
      <t xml:space="preserve">LinkedIn: </t>
    </r>
    <r>
      <rPr>
        <i/>
        <u/>
        <sz val="10"/>
        <color rgb="FF0070C0"/>
        <rFont val="Arial"/>
        <family val="2"/>
      </rPr>
      <t>https://www.linkedin.com/in/amtechinmaya/</t>
    </r>
  </si>
  <si>
    <r>
      <t xml:space="preserve">4A. Ensure you have latest version of Microsoft Office 365 (if you don't have create a free account on </t>
    </r>
    <r>
      <rPr>
        <b/>
        <sz val="10"/>
        <color rgb="FF00B0F0"/>
        <rFont val="Arial"/>
        <family val="2"/>
      </rPr>
      <t>www.office.com</t>
    </r>
    <r>
      <rPr>
        <b/>
        <sz val="10"/>
        <color theme="1"/>
        <rFont val="Arial"/>
        <family val="2"/>
      </rPr>
      <t>).</t>
    </r>
  </si>
  <si>
    <t>https://www.kagr.club/home</t>
  </si>
  <si>
    <t>4B. If you have =XLOOKUP() function on your Excel then you are on the latest version.</t>
  </si>
  <si>
    <t>7. You shall see a transformation in yourself post workshop (provided participant is active). Your fears, worries are mine now, just enjoy &amp; learn &amp; grow.</t>
  </si>
  <si>
    <t>3. Have Pen &amp; Paper to make exhaustive notes. Solution workbook called as (AFTER) workbook, will be shared seperately, post workshop.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</si>
</sst>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8" formatCode="&quot;₹&quot;\ #,##0.00;[Red]&quot;₹&quot;\ \-#,##0.00"/>
    <numFmt numFmtId="43" formatCode="_ * #,##0.00_ ;_ * \-#,##0.00_ ;_ * &quot;-&quot;??_ ;_ @_ "/>
    <numFmt numFmtId="164" formatCode="#,##0.0"/>
    <numFmt numFmtId="165" formatCode="&quot;₹&quot;\ #,##0"/>
    <numFmt numFmtId="166" formatCode="0.0"/>
    <numFmt numFmtId="167" formatCode="#,##0_);\(#,##0\);&quot; - &quot;_);@_)"/>
    <numFmt numFmtId="168" formatCode="_ * #,##0_ ;_ * \-#,##0_ ;_ * &quot;-&quot;??_ ;_ @_ "/>
  </numFmts>
  <fonts count="35" x14ac:knownFonts="1">
    <font>
      <sz val="11"/>
      <color theme="1"/>
      <name val="Calibri"/>
      <family val="2"/>
      <scheme val="minor"/>
    </font>
    <font>
      <sz val="10"/>
      <color theme="1"/>
      <name val="Arial"/>
      <family val="2"/>
    </font>
    <font>
      <sz val="10"/>
      <color theme="1"/>
      <name val="Arial"/>
      <family val="2"/>
    </font>
    <font>
      <sz val="10"/>
      <color theme="1"/>
      <name val="Arial"/>
      <family val="2"/>
    </font>
    <font>
      <sz val="11"/>
      <color theme="1"/>
      <name val="Calibri"/>
      <family val="2"/>
      <scheme val="minor"/>
    </font>
    <font>
      <b/>
      <sz val="11"/>
      <color theme="3"/>
      <name val="Arial"/>
      <family val="2"/>
    </font>
    <font>
      <sz val="10"/>
      <color rgb="FF3F3F76"/>
      <name val="Arial"/>
      <family val="2"/>
    </font>
    <font>
      <b/>
      <sz val="10"/>
      <color rgb="FF3F3F3F"/>
      <name val="Arial"/>
      <family val="2"/>
    </font>
    <font>
      <b/>
      <sz val="10"/>
      <color theme="0"/>
      <name val="Arial"/>
      <family val="2"/>
    </font>
    <font>
      <sz val="10"/>
      <color rgb="FFFF0000"/>
      <name val="Arial"/>
      <family val="2"/>
    </font>
    <font>
      <b/>
      <sz val="10"/>
      <color theme="1"/>
      <name val="Arial"/>
      <family val="2"/>
    </font>
    <font>
      <b/>
      <u/>
      <sz val="11"/>
      <color theme="1"/>
      <name val="Arial"/>
      <family val="2"/>
    </font>
    <font>
      <u/>
      <sz val="10"/>
      <color theme="1"/>
      <name val="Arial"/>
      <family val="2"/>
    </font>
    <font>
      <sz val="11"/>
      <color rgb="FF3F3F76"/>
      <name val="Calibri"/>
      <family val="2"/>
      <scheme val="minor"/>
    </font>
    <font>
      <u/>
      <sz val="11"/>
      <color theme="10"/>
      <name val="Calibri"/>
      <family val="2"/>
      <scheme val="minor"/>
    </font>
    <font>
      <u/>
      <sz val="10"/>
      <color theme="10"/>
      <name val="Arial"/>
      <family val="2"/>
    </font>
    <font>
      <sz val="11"/>
      <color theme="1"/>
      <name val="Arial"/>
      <family val="2"/>
    </font>
    <font>
      <b/>
      <i/>
      <u/>
      <sz val="10"/>
      <color theme="1"/>
      <name val="Arial"/>
      <family val="2"/>
    </font>
    <font>
      <i/>
      <sz val="10"/>
      <color theme="1"/>
      <name val="Arial"/>
      <family val="2"/>
    </font>
    <font>
      <b/>
      <u/>
      <sz val="10"/>
      <color theme="1"/>
      <name val="Arial"/>
      <family val="2"/>
    </font>
    <font>
      <b/>
      <sz val="10"/>
      <color theme="0" tint="-4.9989318521683403E-2"/>
      <name val="Arial"/>
      <family val="2"/>
    </font>
    <font>
      <u/>
      <sz val="11"/>
      <color theme="1"/>
      <name val="Arial"/>
      <family val="2"/>
    </font>
    <font>
      <i/>
      <u/>
      <sz val="10"/>
      <color rgb="FF0070C0"/>
      <name val="Arial"/>
      <family val="2"/>
    </font>
    <font>
      <i/>
      <u/>
      <sz val="10"/>
      <color theme="10"/>
      <name val="Arial"/>
      <family val="2"/>
    </font>
    <font>
      <sz val="10"/>
      <name val="Arial Narrow"/>
      <family val="2"/>
    </font>
    <font>
      <b/>
      <u/>
      <sz val="11"/>
      <name val="Arial"/>
      <family val="2"/>
    </font>
    <font>
      <b/>
      <sz val="10"/>
      <name val="Arial"/>
      <family val="2"/>
    </font>
    <font>
      <sz val="10"/>
      <name val="Arial"/>
      <family val="2"/>
    </font>
    <font>
      <b/>
      <sz val="10"/>
      <color theme="3"/>
      <name val="Arial"/>
      <family val="2"/>
    </font>
    <font>
      <b/>
      <i/>
      <sz val="10"/>
      <color theme="1"/>
      <name val="Arial"/>
      <family val="2"/>
    </font>
    <font>
      <b/>
      <sz val="10"/>
      <color rgb="FF00B0F0"/>
      <name val="Arial"/>
      <family val="2"/>
    </font>
    <font>
      <sz val="10"/>
      <color rgb="FFFFFFFF"/>
      <name val="Arial"/>
      <family val="2"/>
    </font>
    <font>
      <b/>
      <sz val="12"/>
      <color theme="1"/>
      <name val="Arial"/>
      <family val="2"/>
    </font>
    <font>
      <b/>
      <i/>
      <u/>
      <sz val="14"/>
      <color theme="3"/>
      <name val="Arial"/>
      <family val="2"/>
    </font>
    <font>
      <b/>
      <i/>
      <sz val="10"/>
      <color theme="0"/>
      <name val="Arial"/>
      <family val="2"/>
    </font>
  </fonts>
  <fills count="18">
    <fill>
      <patternFill patternType="none"/>
    </fill>
    <fill>
      <patternFill patternType="gray125"/>
    </fill>
    <fill>
      <patternFill patternType="solid">
        <fgColor rgb="FFFFCC99"/>
      </patternFill>
    </fill>
    <fill>
      <patternFill patternType="solid">
        <fgColor rgb="FFF2F2F2"/>
      </patternFill>
    </fill>
    <fill>
      <patternFill patternType="solid">
        <fgColor rgb="FF002060"/>
        <bgColor indexed="64"/>
      </patternFill>
    </fill>
    <fill>
      <patternFill patternType="solid">
        <fgColor theme="1" tint="4.9989318521683403E-2"/>
        <bgColor indexed="64"/>
      </patternFill>
    </fill>
    <fill>
      <patternFill patternType="solid">
        <fgColor theme="4" tint="0.79998168889431442"/>
        <bgColor indexed="64"/>
      </patternFill>
    </fill>
    <fill>
      <patternFill patternType="solid">
        <fgColor rgb="FFFFC000"/>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theme="2" tint="-0.749992370372631"/>
        <bgColor indexed="64"/>
      </patternFill>
    </fill>
    <fill>
      <patternFill patternType="solid">
        <fgColor theme="0" tint="-0.14999847407452621"/>
        <bgColor indexed="64"/>
      </patternFill>
    </fill>
    <fill>
      <patternFill patternType="solid">
        <fgColor rgb="FF00B0F0"/>
        <bgColor indexed="64"/>
      </patternFill>
    </fill>
    <fill>
      <patternFill patternType="solid">
        <fgColor rgb="FFFFFF00"/>
        <bgColor indexed="64"/>
      </patternFill>
    </fill>
    <fill>
      <patternFill patternType="solid">
        <fgColor rgb="FF92D050"/>
        <bgColor indexed="64"/>
      </patternFill>
    </fill>
    <fill>
      <patternFill patternType="solid">
        <fgColor theme="0" tint="-0.499984740745262"/>
        <bgColor indexed="64"/>
      </patternFill>
    </fill>
    <fill>
      <patternFill patternType="solid">
        <fgColor rgb="FF5B9BD5"/>
        <bgColor indexed="64"/>
      </patternFill>
    </fill>
    <fill>
      <patternFill patternType="solid">
        <fgColor theme="8" tint="0.79998168889431442"/>
        <bgColor indexed="64"/>
      </patternFill>
    </fill>
  </fills>
  <borders count="61">
    <border>
      <left/>
      <right/>
      <top/>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otted">
        <color theme="0" tint="-0.499984740745262"/>
      </left>
      <right style="dotted">
        <color theme="0" tint="-0.499984740745262"/>
      </right>
      <top style="dotted">
        <color theme="0" tint="-0.499984740745262"/>
      </top>
      <bottom style="dotted">
        <color theme="0" tint="-0.499984740745262"/>
      </bottom>
      <diagonal/>
    </border>
    <border>
      <left style="dotted">
        <color theme="0" tint="-0.499984740745262"/>
      </left>
      <right style="dotted">
        <color theme="0" tint="-0.499984740745262"/>
      </right>
      <top style="dotted">
        <color theme="0" tint="-0.499984740745262"/>
      </top>
      <bottom/>
      <diagonal/>
    </border>
    <border>
      <left style="thin">
        <color theme="0" tint="-0.499984740745262"/>
      </left>
      <right/>
      <top style="thin">
        <color theme="0" tint="-0.499984740745262"/>
      </top>
      <bottom style="thin">
        <color theme="0" tint="-0.499984740745262"/>
      </bottom>
      <diagonal/>
    </border>
    <border>
      <left/>
      <right style="thin">
        <color rgb="FF3F3F3F"/>
      </right>
      <top style="thin">
        <color theme="0" tint="-0.499984740745262"/>
      </top>
      <bottom style="thin">
        <color theme="0" tint="-0.499984740745262"/>
      </bottom>
      <diagonal/>
    </border>
    <border>
      <left style="dotted">
        <color theme="0" tint="-0.499984740745262"/>
      </left>
      <right style="thin">
        <color theme="0" tint="-0.499984740745262"/>
      </right>
      <top style="thin">
        <color theme="0" tint="-0.499984740745262"/>
      </top>
      <bottom style="thin">
        <color theme="0" tint="-0.499984740745262"/>
      </bottom>
      <diagonal/>
    </border>
    <border>
      <left style="thin">
        <color indexed="64"/>
      </left>
      <right style="thin">
        <color indexed="64"/>
      </right>
      <top style="thin">
        <color indexed="64"/>
      </top>
      <bottom style="thin">
        <color indexed="64"/>
      </bottom>
      <diagonal/>
    </border>
    <border>
      <left style="dotted">
        <color theme="0" tint="-0.24994659260841701"/>
      </left>
      <right style="dotted">
        <color theme="0" tint="-0.24994659260841701"/>
      </right>
      <top style="dotted">
        <color theme="0" tint="-0.24994659260841701"/>
      </top>
      <bottom style="dotted">
        <color theme="0" tint="-0.24994659260841701"/>
      </bottom>
      <diagonal/>
    </border>
    <border>
      <left/>
      <right/>
      <top/>
      <bottom style="thin">
        <color indexed="64"/>
      </bottom>
      <diagonal/>
    </border>
    <border>
      <left style="medium">
        <color indexed="64"/>
      </left>
      <right style="medium">
        <color indexed="64"/>
      </right>
      <top style="medium">
        <color indexed="64"/>
      </top>
      <bottom style="thin">
        <color indexed="64"/>
      </bottom>
      <diagonal/>
    </border>
    <border>
      <left/>
      <right style="dotted">
        <color theme="0" tint="-0.24994659260841701"/>
      </right>
      <top style="dotted">
        <color theme="0" tint="-0.24994659260841701"/>
      </top>
      <bottom style="dotted">
        <color theme="0" tint="-0.24994659260841701"/>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hair">
        <color theme="0" tint="-0.24994659260841701"/>
      </left>
      <right style="hair">
        <color theme="0" tint="-0.24994659260841701"/>
      </right>
      <top style="hair">
        <color theme="0" tint="-0.24994659260841701"/>
      </top>
      <bottom style="hair">
        <color theme="0" tint="-0.24994659260841701"/>
      </bottom>
      <diagonal/>
    </border>
    <border>
      <left/>
      <right/>
      <top style="thin">
        <color indexed="64"/>
      </top>
      <bottom style="thin">
        <color indexed="64"/>
      </bottom>
      <diagonal/>
    </border>
    <border>
      <left style="dotted">
        <color rgb="FFFF0000"/>
      </left>
      <right style="dotted">
        <color rgb="FFFF0000"/>
      </right>
      <top style="dotted">
        <color rgb="FFFF0000"/>
      </top>
      <bottom style="dotted">
        <color rgb="FFFF0000"/>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Dashed">
        <color theme="1" tint="4.9989318521683403E-2"/>
      </left>
      <right style="mediumDashed">
        <color theme="1" tint="4.9989318521683403E-2"/>
      </right>
      <top style="mediumDashed">
        <color theme="1" tint="4.9989318521683403E-2"/>
      </top>
      <bottom style="mediumDashed">
        <color theme="1" tint="4.9989318521683403E-2"/>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style="thin">
        <color auto="1"/>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dotted">
        <color theme="9" tint="-0.24994659260841701"/>
      </left>
      <right style="dotted">
        <color theme="9" tint="-0.24994659260841701"/>
      </right>
      <top style="dotted">
        <color theme="9" tint="-0.24994659260841701"/>
      </top>
      <bottom style="dotted">
        <color theme="9" tint="-0.24994659260841701"/>
      </bottom>
      <diagonal/>
    </border>
    <border>
      <left style="thin">
        <color rgb="FF7F7F7F"/>
      </left>
      <right style="thin">
        <color rgb="FF7F7F7F"/>
      </right>
      <top style="thin">
        <color rgb="FF7F7F7F"/>
      </top>
      <bottom/>
      <diagonal/>
    </border>
    <border>
      <left style="medium">
        <color theme="4" tint="0.39994506668294322"/>
      </left>
      <right style="medium">
        <color theme="4" tint="0.39994506668294322"/>
      </right>
      <top style="medium">
        <color rgb="FF9BC2E6"/>
      </top>
      <bottom style="medium">
        <color theme="4" tint="0.39997558519241921"/>
      </bottom>
      <diagonal/>
    </border>
    <border>
      <left/>
      <right style="thin">
        <color theme="0" tint="-0.499984740745262"/>
      </right>
      <top style="medium">
        <color theme="4" tint="0.39997558519241921"/>
      </top>
      <bottom style="thin">
        <color theme="0" tint="-0.499984740745262"/>
      </bottom>
      <diagonal/>
    </border>
    <border>
      <left style="thin">
        <color theme="0" tint="-0.499984740745262"/>
      </left>
      <right style="thin">
        <color theme="0" tint="-0.499984740745262"/>
      </right>
      <top style="medium">
        <color theme="4" tint="0.39997558519241921"/>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right style="thin">
        <color theme="0" tint="-0.499984740745262"/>
      </right>
      <top style="thin">
        <color theme="0" tint="-0.499984740745262"/>
      </top>
      <bottom style="thin">
        <color rgb="FF808080"/>
      </bottom>
      <diagonal/>
    </border>
    <border>
      <left style="thin">
        <color theme="0" tint="-0.499984740745262"/>
      </left>
      <right style="thin">
        <color theme="0" tint="-0.499984740745262"/>
      </right>
      <top style="thin">
        <color theme="0" tint="-0.499984740745262"/>
      </top>
      <bottom style="thin">
        <color rgb="FF808080"/>
      </bottom>
      <diagonal/>
    </border>
    <border>
      <left/>
      <right/>
      <top/>
      <bottom style="medium">
        <color rgb="FFFFFFFF"/>
      </bottom>
      <diagonal/>
    </border>
    <border>
      <left/>
      <right/>
      <top style="medium">
        <color rgb="FFFFFFFF"/>
      </top>
      <bottom style="medium">
        <color rgb="FFFFFFFF"/>
      </bottom>
      <diagonal/>
    </border>
    <border>
      <left/>
      <right/>
      <top style="medium">
        <color rgb="FFFFFFFF"/>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s>
  <cellStyleXfs count="11">
    <xf numFmtId="0" fontId="0" fillId="0" borderId="0"/>
    <xf numFmtId="43" fontId="4" fillId="0" borderId="0" applyFont="0" applyFill="0" applyBorder="0" applyAlignment="0" applyProtection="0"/>
    <xf numFmtId="0" fontId="5" fillId="0" borderId="1" applyNumberFormat="0" applyFill="0" applyAlignment="0" applyProtection="0"/>
    <xf numFmtId="0" fontId="6" fillId="2" borderId="2" applyNumberFormat="0" applyAlignment="0" applyProtection="0"/>
    <xf numFmtId="0" fontId="7" fillId="3" borderId="3" applyNumberFormat="0" applyAlignment="0" applyProtection="0"/>
    <xf numFmtId="0" fontId="13" fillId="2" borderId="2" applyNumberFormat="0" applyAlignment="0" applyProtection="0"/>
    <xf numFmtId="0" fontId="14" fillId="0" borderId="0" applyNumberFormat="0" applyFill="0" applyBorder="0" applyAlignment="0" applyProtection="0"/>
    <xf numFmtId="0" fontId="24" fillId="0" borderId="0" applyFill="0" applyBorder="0">
      <alignment horizontal="left" vertical="top" wrapText="1"/>
    </xf>
    <xf numFmtId="0" fontId="3" fillId="0" borderId="0"/>
    <xf numFmtId="167" fontId="24" fillId="0" borderId="0" applyFill="0" applyBorder="0">
      <alignment horizontal="right" vertical="top"/>
    </xf>
    <xf numFmtId="0" fontId="4" fillId="0" borderId="0"/>
  </cellStyleXfs>
  <cellXfs count="241">
    <xf numFmtId="0" fontId="0" fillId="0" borderId="0" xfId="0"/>
    <xf numFmtId="0" fontId="11" fillId="0" borderId="0" xfId="0" applyFont="1"/>
    <xf numFmtId="0" fontId="12" fillId="0" borderId="0" xfId="0" applyFont="1"/>
    <xf numFmtId="0" fontId="3" fillId="0" borderId="0" xfId="0" applyFont="1"/>
    <xf numFmtId="0" fontId="8" fillId="4" borderId="0" xfId="0" applyFont="1" applyFill="1" applyAlignment="1">
      <alignment wrapText="1"/>
    </xf>
    <xf numFmtId="164" fontId="3" fillId="0" borderId="0" xfId="0" applyNumberFormat="1" applyFont="1"/>
    <xf numFmtId="9" fontId="3" fillId="0" borderId="0" xfId="0" applyNumberFormat="1" applyFont="1"/>
    <xf numFmtId="10" fontId="3" fillId="0" borderId="0" xfId="0" applyNumberFormat="1" applyFont="1"/>
    <xf numFmtId="3" fontId="3" fillId="0" borderId="0" xfId="0" applyNumberFormat="1" applyFont="1"/>
    <xf numFmtId="0" fontId="13" fillId="2" borderId="2" xfId="5"/>
    <xf numFmtId="0" fontId="10" fillId="0" borderId="4" xfId="0" applyFont="1" applyBorder="1"/>
    <xf numFmtId="0" fontId="3" fillId="0" borderId="5" xfId="0" applyFont="1" applyBorder="1"/>
    <xf numFmtId="0" fontId="3" fillId="0" borderId="6" xfId="0" applyFont="1" applyBorder="1"/>
    <xf numFmtId="0" fontId="3" fillId="0" borderId="7" xfId="0" applyFont="1" applyBorder="1"/>
    <xf numFmtId="0" fontId="3" fillId="0" borderId="8" xfId="0" applyFont="1" applyBorder="1"/>
    <xf numFmtId="0" fontId="3" fillId="0" borderId="9" xfId="0" applyFont="1" applyBorder="1"/>
    <xf numFmtId="0" fontId="3" fillId="0" borderId="10" xfId="0" applyFont="1" applyBorder="1"/>
    <xf numFmtId="0" fontId="3" fillId="0" borderId="11" xfId="0" applyFont="1" applyBorder="1"/>
    <xf numFmtId="165" fontId="3" fillId="0" borderId="0" xfId="0" applyNumberFormat="1" applyFont="1"/>
    <xf numFmtId="8" fontId="7" fillId="3" borderId="3" xfId="4" applyNumberFormat="1"/>
    <xf numFmtId="0" fontId="15" fillId="0" borderId="0" xfId="6" applyFont="1"/>
    <xf numFmtId="0" fontId="16" fillId="0" borderId="0" xfId="0" applyFont="1"/>
    <xf numFmtId="0" fontId="17" fillId="0" borderId="0" xfId="0" applyFont="1"/>
    <xf numFmtId="10" fontId="3" fillId="0" borderId="12" xfId="0" applyNumberFormat="1" applyFont="1" applyBorder="1"/>
    <xf numFmtId="3" fontId="3" fillId="0" borderId="0" xfId="0" applyNumberFormat="1" applyFont="1" applyAlignment="1">
      <alignment wrapText="1"/>
    </xf>
    <xf numFmtId="10" fontId="3" fillId="0" borderId="13" xfId="0" applyNumberFormat="1" applyFont="1" applyBorder="1"/>
    <xf numFmtId="0" fontId="10" fillId="0" borderId="14" xfId="0" applyFont="1" applyBorder="1"/>
    <xf numFmtId="3" fontId="7" fillId="3" borderId="15" xfId="4" applyNumberFormat="1" applyBorder="1"/>
    <xf numFmtId="10" fontId="18" fillId="0" borderId="16" xfId="0" applyNumberFormat="1" applyFont="1" applyBorder="1"/>
    <xf numFmtId="0" fontId="3" fillId="5" borderId="0" xfId="0" applyFont="1" applyFill="1"/>
    <xf numFmtId="0" fontId="10" fillId="0" borderId="17" xfId="0" applyFont="1" applyBorder="1" applyAlignment="1">
      <alignment horizontal="center"/>
    </xf>
    <xf numFmtId="0" fontId="8" fillId="4" borderId="18" xfId="0" applyFont="1" applyFill="1" applyBorder="1" applyAlignment="1">
      <alignment horizontal="center"/>
    </xf>
    <xf numFmtId="0" fontId="8" fillId="4" borderId="19" xfId="0" applyFont="1" applyFill="1" applyBorder="1" applyAlignment="1">
      <alignment horizontal="left"/>
    </xf>
    <xf numFmtId="0" fontId="8" fillId="4" borderId="20" xfId="0" applyFont="1" applyFill="1" applyBorder="1" applyAlignment="1">
      <alignment horizontal="right" wrapText="1"/>
    </xf>
    <xf numFmtId="0" fontId="8" fillId="4" borderId="21" xfId="0" applyFont="1" applyFill="1" applyBorder="1" applyAlignment="1">
      <alignment horizontal="right"/>
    </xf>
    <xf numFmtId="0" fontId="8" fillId="4" borderId="18" xfId="0" applyFont="1" applyFill="1" applyBorder="1" applyAlignment="1">
      <alignment horizontal="right"/>
    </xf>
    <xf numFmtId="0" fontId="3" fillId="0" borderId="17" xfId="0" applyFont="1" applyBorder="1" applyAlignment="1">
      <alignment horizontal="center"/>
    </xf>
    <xf numFmtId="3" fontId="3" fillId="0" borderId="18" xfId="0" applyNumberFormat="1" applyFont="1" applyBorder="1" applyAlignment="1">
      <alignment horizontal="center"/>
    </xf>
    <xf numFmtId="0" fontId="3" fillId="0" borderId="0" xfId="0" applyFont="1" applyAlignment="1">
      <alignment horizontal="left" vertical="top"/>
    </xf>
    <xf numFmtId="0" fontId="3" fillId="0" borderId="22" xfId="0" applyFont="1" applyBorder="1" applyAlignment="1">
      <alignment horizontal="right"/>
    </xf>
    <xf numFmtId="3" fontId="3" fillId="0" borderId="21" xfId="0" applyNumberFormat="1" applyFont="1" applyBorder="1" applyAlignment="1">
      <alignment horizontal="right"/>
    </xf>
    <xf numFmtId="3" fontId="3" fillId="0" borderId="18" xfId="0" applyNumberFormat="1" applyFont="1" applyBorder="1" applyAlignment="1">
      <alignment horizontal="right"/>
    </xf>
    <xf numFmtId="0" fontId="3" fillId="0" borderId="23" xfId="0" applyFont="1" applyBorder="1" applyAlignment="1">
      <alignment horizontal="right"/>
    </xf>
    <xf numFmtId="10" fontId="3" fillId="6" borderId="12" xfId="0" applyNumberFormat="1" applyFont="1" applyFill="1" applyBorder="1" applyAlignment="1">
      <alignment horizontal="center"/>
    </xf>
    <xf numFmtId="0" fontId="8" fillId="4" borderId="0" xfId="0" applyFont="1" applyFill="1" applyAlignment="1">
      <alignment horizontal="center" wrapText="1"/>
    </xf>
    <xf numFmtId="1" fontId="3" fillId="0" borderId="0" xfId="0" quotePrefix="1" applyNumberFormat="1" applyFont="1" applyAlignment="1">
      <alignment horizontal="left"/>
    </xf>
    <xf numFmtId="10" fontId="3" fillId="0" borderId="12" xfId="0" applyNumberFormat="1" applyFont="1" applyBorder="1" applyAlignment="1">
      <alignment horizontal="center"/>
    </xf>
    <xf numFmtId="1" fontId="3" fillId="0" borderId="0" xfId="0" applyNumberFormat="1" applyFont="1" applyAlignment="1">
      <alignment horizontal="left"/>
    </xf>
    <xf numFmtId="0" fontId="19" fillId="0" borderId="0" xfId="0" applyFont="1"/>
    <xf numFmtId="14" fontId="6" fillId="2" borderId="2" xfId="3" applyNumberFormat="1"/>
    <xf numFmtId="15" fontId="6" fillId="2" borderId="2" xfId="3" applyNumberFormat="1"/>
    <xf numFmtId="15" fontId="3" fillId="0" borderId="0" xfId="0" applyNumberFormat="1" applyFont="1"/>
    <xf numFmtId="15" fontId="7" fillId="3" borderId="3" xfId="4" applyNumberFormat="1"/>
    <xf numFmtId="4" fontId="3" fillId="0" borderId="0" xfId="0" applyNumberFormat="1" applyFont="1"/>
    <xf numFmtId="15" fontId="3" fillId="0" borderId="17" xfId="0" applyNumberFormat="1" applyFont="1" applyBorder="1" applyAlignment="1">
      <alignment horizontal="center"/>
    </xf>
    <xf numFmtId="0" fontId="10" fillId="0" borderId="7" xfId="0" applyFont="1" applyBorder="1"/>
    <xf numFmtId="0" fontId="20" fillId="4" borderId="0" xfId="0" applyFont="1" applyFill="1"/>
    <xf numFmtId="0" fontId="20" fillId="4" borderId="24" xfId="0" applyFont="1" applyFill="1" applyBorder="1"/>
    <xf numFmtId="0" fontId="3" fillId="0" borderId="24" xfId="0" applyFont="1" applyBorder="1"/>
    <xf numFmtId="0" fontId="10" fillId="0" borderId="25" xfId="0" applyFont="1" applyBorder="1"/>
    <xf numFmtId="3" fontId="10" fillId="0" borderId="25" xfId="0" applyNumberFormat="1" applyFont="1" applyBorder="1"/>
    <xf numFmtId="0" fontId="3" fillId="0" borderId="0" xfId="0" applyFont="1" applyAlignment="1">
      <alignment wrapText="1"/>
    </xf>
    <xf numFmtId="0" fontId="6" fillId="2" borderId="2" xfId="3"/>
    <xf numFmtId="0" fontId="3" fillId="0" borderId="0" xfId="0" applyFont="1" applyAlignment="1">
      <alignment horizontal="center"/>
    </xf>
    <xf numFmtId="0" fontId="3" fillId="0" borderId="26" xfId="0" applyFont="1" applyBorder="1" applyAlignment="1">
      <alignment horizontal="center"/>
    </xf>
    <xf numFmtId="0" fontId="10" fillId="0" borderId="0" xfId="0" applyFont="1"/>
    <xf numFmtId="166" fontId="7" fillId="3" borderId="3" xfId="4" applyNumberFormat="1" applyAlignment="1">
      <alignment horizontal="center"/>
    </xf>
    <xf numFmtId="0" fontId="10" fillId="7" borderId="0" xfId="0" applyFont="1" applyFill="1" applyAlignment="1">
      <alignment horizontal="centerContinuous"/>
    </xf>
    <xf numFmtId="0" fontId="3" fillId="7" borderId="0" xfId="0" applyFont="1" applyFill="1" applyAlignment="1">
      <alignment horizontal="centerContinuous"/>
    </xf>
    <xf numFmtId="0" fontId="8" fillId="4" borderId="27" xfId="0" applyFont="1" applyFill="1" applyBorder="1" applyAlignment="1">
      <alignment wrapText="1"/>
    </xf>
    <xf numFmtId="0" fontId="3" fillId="0" borderId="27" xfId="0" applyFont="1" applyBorder="1"/>
    <xf numFmtId="0" fontId="21" fillId="0" borderId="0" xfId="0" applyFont="1"/>
    <xf numFmtId="0" fontId="3" fillId="0" borderId="28" xfId="0" applyFont="1" applyBorder="1" applyAlignment="1">
      <alignment horizontal="left" vertical="top" wrapText="1"/>
    </xf>
    <xf numFmtId="0" fontId="3" fillId="0" borderId="28" xfId="0" applyFont="1" applyBorder="1" applyAlignment="1">
      <alignment horizontal="left" vertical="top"/>
    </xf>
    <xf numFmtId="0" fontId="9" fillId="0" borderId="17" xfId="0" applyFont="1" applyBorder="1"/>
    <xf numFmtId="0" fontId="3" fillId="0" borderId="29" xfId="0" applyFont="1" applyBorder="1"/>
    <xf numFmtId="0" fontId="20" fillId="4" borderId="0" xfId="0" applyFont="1" applyFill="1" applyAlignment="1">
      <alignment horizontal="right"/>
    </xf>
    <xf numFmtId="3" fontId="3" fillId="0" borderId="0" xfId="0" applyNumberFormat="1" applyFont="1" applyAlignment="1">
      <alignment horizontal="right"/>
    </xf>
    <xf numFmtId="3" fontId="10" fillId="0" borderId="25" xfId="0" applyNumberFormat="1" applyFont="1" applyBorder="1" applyAlignment="1">
      <alignment horizontal="right"/>
    </xf>
    <xf numFmtId="0" fontId="10" fillId="0" borderId="19" xfId="0" applyFont="1" applyBorder="1"/>
    <xf numFmtId="9" fontId="6" fillId="2" borderId="2" xfId="3" applyNumberFormat="1"/>
    <xf numFmtId="9" fontId="8" fillId="4" borderId="30" xfId="0" applyNumberFormat="1" applyFont="1" applyFill="1" applyBorder="1" applyAlignment="1">
      <alignment horizontal="center"/>
    </xf>
    <xf numFmtId="3" fontId="8" fillId="4" borderId="30" xfId="0" applyNumberFormat="1" applyFont="1" applyFill="1" applyBorder="1"/>
    <xf numFmtId="9" fontId="3" fillId="0" borderId="30" xfId="0" applyNumberFormat="1" applyFont="1" applyBorder="1" applyAlignment="1">
      <alignment horizontal="center"/>
    </xf>
    <xf numFmtId="3" fontId="3" fillId="0" borderId="30" xfId="0" applyNumberFormat="1" applyFont="1" applyBorder="1"/>
    <xf numFmtId="2" fontId="3" fillId="0" borderId="30" xfId="0" applyNumberFormat="1" applyFont="1" applyBorder="1"/>
    <xf numFmtId="0" fontId="18" fillId="0" borderId="0" xfId="0" applyFont="1"/>
    <xf numFmtId="0" fontId="23" fillId="0" borderId="0" xfId="6" applyFont="1"/>
    <xf numFmtId="0" fontId="18" fillId="0" borderId="0" xfId="0" quotePrefix="1" applyFont="1"/>
    <xf numFmtId="0" fontId="25" fillId="0" borderId="0" xfId="7" applyFont="1" applyAlignment="1">
      <alignment horizontal="left" vertical="top"/>
    </xf>
    <xf numFmtId="0" fontId="21" fillId="0" borderId="0" xfId="8" applyFont="1"/>
    <xf numFmtId="0" fontId="16" fillId="0" borderId="0" xfId="8" applyFont="1"/>
    <xf numFmtId="0" fontId="26" fillId="0" borderId="31" xfId="7" applyFont="1" applyFill="1" applyBorder="1" applyAlignment="1">
      <alignment horizontal="left" vertical="top"/>
    </xf>
    <xf numFmtId="0" fontId="26" fillId="0" borderId="25" xfId="7" applyFont="1" applyFill="1" applyBorder="1" applyAlignment="1">
      <alignment horizontal="center" vertical="top"/>
    </xf>
    <xf numFmtId="0" fontId="26" fillId="0" borderId="31" xfId="7" applyFont="1" applyFill="1" applyBorder="1" applyAlignment="1">
      <alignment horizontal="center" vertical="top"/>
    </xf>
    <xf numFmtId="0" fontId="26" fillId="8" borderId="25" xfId="7" applyFont="1" applyFill="1" applyBorder="1" applyAlignment="1">
      <alignment horizontal="center" vertical="top"/>
    </xf>
    <xf numFmtId="0" fontId="3" fillId="0" borderId="0" xfId="8"/>
    <xf numFmtId="0" fontId="26" fillId="0" borderId="25" xfId="7" applyFont="1" applyFill="1" applyBorder="1" applyAlignment="1">
      <alignment horizontal="center" vertical="center"/>
    </xf>
    <xf numFmtId="0" fontId="26" fillId="0" borderId="31" xfId="7" applyFont="1" applyFill="1" applyBorder="1" applyAlignment="1">
      <alignment horizontal="center" vertical="center"/>
    </xf>
    <xf numFmtId="0" fontId="26" fillId="8" borderId="25" xfId="7" applyFont="1" applyFill="1" applyBorder="1" applyAlignment="1">
      <alignment horizontal="center" vertical="center"/>
    </xf>
    <xf numFmtId="0" fontId="26" fillId="8" borderId="32" xfId="7" applyFont="1" applyFill="1" applyBorder="1" applyAlignment="1">
      <alignment horizontal="left" vertical="top"/>
    </xf>
    <xf numFmtId="0" fontId="3" fillId="0" borderId="0" xfId="8" applyAlignment="1">
      <alignment horizontal="center"/>
    </xf>
    <xf numFmtId="0" fontId="3" fillId="0" borderId="32" xfId="8" applyBorder="1" applyAlignment="1">
      <alignment horizontal="center"/>
    </xf>
    <xf numFmtId="0" fontId="3" fillId="9" borderId="0" xfId="8" applyFill="1" applyAlignment="1">
      <alignment horizontal="center"/>
    </xf>
    <xf numFmtId="0" fontId="26" fillId="0" borderId="32" xfId="7" applyFont="1" applyFill="1" applyBorder="1" applyAlignment="1">
      <alignment horizontal="left" vertical="top"/>
    </xf>
    <xf numFmtId="0" fontId="3" fillId="7" borderId="0" xfId="8" applyFill="1" applyAlignment="1">
      <alignment horizontal="center"/>
    </xf>
    <xf numFmtId="0" fontId="26" fillId="0" borderId="33" xfId="7" applyFont="1" applyFill="1" applyBorder="1" applyAlignment="1">
      <alignment horizontal="left" vertical="top"/>
    </xf>
    <xf numFmtId="0" fontId="3" fillId="0" borderId="19" xfId="8" applyBorder="1" applyAlignment="1">
      <alignment horizontal="center"/>
    </xf>
    <xf numFmtId="0" fontId="3" fillId="0" borderId="33" xfId="8" applyBorder="1" applyAlignment="1">
      <alignment horizontal="center"/>
    </xf>
    <xf numFmtId="0" fontId="26" fillId="0" borderId="17" xfId="7" applyFont="1" applyBorder="1" applyAlignment="1">
      <alignment horizontal="left" vertical="top"/>
    </xf>
    <xf numFmtId="0" fontId="26" fillId="8" borderId="34" xfId="7" applyFont="1" applyFill="1" applyBorder="1" applyAlignment="1">
      <alignment horizontal="center" vertical="top"/>
    </xf>
    <xf numFmtId="0" fontId="26" fillId="0" borderId="34" xfId="7" applyFont="1" applyBorder="1" applyAlignment="1">
      <alignment horizontal="center" vertical="top"/>
    </xf>
    <xf numFmtId="0" fontId="26" fillId="7" borderId="34" xfId="7" applyFont="1" applyFill="1" applyBorder="1" applyAlignment="1">
      <alignment horizontal="center" vertical="top"/>
    </xf>
    <xf numFmtId="0" fontId="27" fillId="8" borderId="32" xfId="7" applyFont="1" applyFill="1" applyBorder="1" applyAlignment="1">
      <alignment horizontal="left" vertical="top"/>
    </xf>
    <xf numFmtId="0" fontId="27" fillId="8" borderId="35" xfId="7" applyFont="1" applyFill="1" applyBorder="1" applyAlignment="1">
      <alignment horizontal="left" vertical="top"/>
    </xf>
    <xf numFmtId="0" fontId="3" fillId="9" borderId="36" xfId="8" applyFill="1" applyBorder="1" applyAlignment="1">
      <alignment horizontal="center"/>
    </xf>
    <xf numFmtId="0" fontId="3" fillId="0" borderId="37" xfId="8" applyBorder="1" applyAlignment="1">
      <alignment horizontal="center"/>
    </xf>
    <xf numFmtId="0" fontId="3" fillId="0" borderId="38" xfId="8" applyBorder="1" applyAlignment="1">
      <alignment horizontal="center"/>
    </xf>
    <xf numFmtId="0" fontId="27" fillId="0" borderId="0" xfId="7" quotePrefix="1" applyFont="1" applyFill="1" applyBorder="1" applyAlignment="1">
      <alignment horizontal="left" vertical="top"/>
    </xf>
    <xf numFmtId="0" fontId="27" fillId="0" borderId="32" xfId="7" applyFont="1" applyBorder="1" applyAlignment="1">
      <alignment horizontal="left" vertical="top"/>
    </xf>
    <xf numFmtId="0" fontId="27" fillId="0" borderId="35" xfId="7" applyFont="1" applyBorder="1" applyAlignment="1">
      <alignment horizontal="left" vertical="top"/>
    </xf>
    <xf numFmtId="0" fontId="3" fillId="0" borderId="39" xfId="8" applyBorder="1" applyAlignment="1">
      <alignment horizontal="center"/>
    </xf>
    <xf numFmtId="0" fontId="3" fillId="0" borderId="40" xfId="8" applyBorder="1" applyAlignment="1">
      <alignment horizontal="center"/>
    </xf>
    <xf numFmtId="0" fontId="3" fillId="0" borderId="41" xfId="8" applyBorder="1" applyAlignment="1">
      <alignment horizontal="center"/>
    </xf>
    <xf numFmtId="0" fontId="27" fillId="7" borderId="32" xfId="7" applyFont="1" applyFill="1" applyBorder="1" applyAlignment="1">
      <alignment horizontal="left" vertical="top"/>
    </xf>
    <xf numFmtId="0" fontId="27" fillId="7" borderId="35" xfId="7" applyFont="1" applyFill="1" applyBorder="1" applyAlignment="1">
      <alignment horizontal="left" vertical="top"/>
    </xf>
    <xf numFmtId="0" fontId="3" fillId="7" borderId="40" xfId="8" applyFill="1" applyBorder="1" applyAlignment="1">
      <alignment horizontal="center"/>
    </xf>
    <xf numFmtId="0" fontId="27" fillId="0" borderId="33" xfId="7" applyFont="1" applyBorder="1" applyAlignment="1">
      <alignment horizontal="left" vertical="top"/>
    </xf>
    <xf numFmtId="0" fontId="27" fillId="0" borderId="42" xfId="7" applyFont="1" applyBorder="1" applyAlignment="1">
      <alignment horizontal="left" vertical="top"/>
    </xf>
    <xf numFmtId="0" fontId="3" fillId="0" borderId="43" xfId="8" applyBorder="1" applyAlignment="1">
      <alignment horizontal="center"/>
    </xf>
    <xf numFmtId="0" fontId="3" fillId="0" borderId="44" xfId="8" applyBorder="1" applyAlignment="1">
      <alignment horizontal="center"/>
    </xf>
    <xf numFmtId="0" fontId="3" fillId="0" borderId="45" xfId="8" applyBorder="1" applyAlignment="1">
      <alignment horizontal="center"/>
    </xf>
    <xf numFmtId="0" fontId="10" fillId="0" borderId="4" xfId="8" applyFont="1" applyBorder="1"/>
    <xf numFmtId="0" fontId="3" fillId="0" borderId="5" xfId="8" applyBorder="1"/>
    <xf numFmtId="0" fontId="3" fillId="0" borderId="6" xfId="8" applyBorder="1"/>
    <xf numFmtId="0" fontId="3" fillId="0" borderId="7" xfId="8" applyBorder="1"/>
    <xf numFmtId="0" fontId="3" fillId="0" borderId="8" xfId="8" applyBorder="1"/>
    <xf numFmtId="0" fontId="3" fillId="0" borderId="9" xfId="8" applyBorder="1"/>
    <xf numFmtId="0" fontId="3" fillId="0" borderId="10" xfId="8" applyBorder="1"/>
    <xf numFmtId="0" fontId="3" fillId="0" borderId="11" xfId="8" applyBorder="1"/>
    <xf numFmtId="0" fontId="27" fillId="0" borderId="0" xfId="7" applyFont="1">
      <alignment horizontal="left" vertical="top" wrapText="1"/>
    </xf>
    <xf numFmtId="0" fontId="8" fillId="4" borderId="0" xfId="0" applyFont="1" applyFill="1" applyAlignment="1">
      <alignment horizontal="left" wrapText="1"/>
    </xf>
    <xf numFmtId="0" fontId="26" fillId="0" borderId="0" xfId="7" applyFont="1" applyBorder="1" applyAlignment="1">
      <alignment horizontal="right" vertical="top" wrapText="1"/>
    </xf>
    <xf numFmtId="14" fontId="3" fillId="0" borderId="0" xfId="0" applyNumberFormat="1" applyFont="1"/>
    <xf numFmtId="0" fontId="3" fillId="0" borderId="0" xfId="0" quotePrefix="1" applyFont="1"/>
    <xf numFmtId="0" fontId="27" fillId="0" borderId="29" xfId="7" applyFont="1" applyFill="1" applyBorder="1">
      <alignment horizontal="left" vertical="top" wrapText="1"/>
    </xf>
    <xf numFmtId="167" fontId="27" fillId="0" borderId="29" xfId="9" applyFont="1" applyFill="1" applyBorder="1" applyAlignment="1">
      <alignment horizontal="center" vertical="top"/>
    </xf>
    <xf numFmtId="0" fontId="27" fillId="0" borderId="29" xfId="7" applyFont="1" applyFill="1" applyBorder="1" applyAlignment="1">
      <alignment horizontal="left" vertical="top"/>
    </xf>
    <xf numFmtId="0" fontId="27" fillId="0" borderId="0" xfId="7" applyFont="1" applyAlignment="1">
      <alignment horizontal="left"/>
    </xf>
    <xf numFmtId="0" fontId="27" fillId="0" borderId="0" xfId="7" applyFont="1" applyAlignment="1">
      <alignment horizontal="left" vertical="top"/>
    </xf>
    <xf numFmtId="0" fontId="27" fillId="0" borderId="0" xfId="7" applyFont="1" applyFill="1" applyBorder="1" applyAlignment="1">
      <alignment horizontal="left" vertical="top"/>
    </xf>
    <xf numFmtId="3" fontId="27" fillId="0" borderId="29" xfId="9" applyNumberFormat="1" applyFont="1" applyFill="1" applyBorder="1" applyAlignment="1">
      <alignment horizontal="left" vertical="top"/>
    </xf>
    <xf numFmtId="167" fontId="27" fillId="0" borderId="29" xfId="9" applyFont="1" applyBorder="1" applyAlignment="1">
      <alignment horizontal="left" vertical="top"/>
    </xf>
    <xf numFmtId="0" fontId="27" fillId="0" borderId="29" xfId="7" applyFont="1" applyBorder="1" applyAlignment="1">
      <alignment horizontal="left" vertical="top"/>
    </xf>
    <xf numFmtId="167" fontId="27" fillId="0" borderId="29" xfId="9" applyFont="1" applyFill="1" applyBorder="1" applyAlignment="1">
      <alignment horizontal="left" vertical="top"/>
    </xf>
    <xf numFmtId="0" fontId="27" fillId="0" borderId="0" xfId="7" applyFont="1" applyAlignment="1">
      <alignment horizontal="right" vertical="top" wrapText="1"/>
    </xf>
    <xf numFmtId="0" fontId="3" fillId="10" borderId="0" xfId="0" applyFont="1" applyFill="1"/>
    <xf numFmtId="0" fontId="8" fillId="4" borderId="0" xfId="0" applyFont="1" applyFill="1" applyAlignment="1">
      <alignment horizontal="right" wrapText="1"/>
    </xf>
    <xf numFmtId="1" fontId="27" fillId="0" borderId="29" xfId="7" applyNumberFormat="1" applyFont="1" applyBorder="1">
      <alignment horizontal="left" vertical="top" wrapText="1"/>
    </xf>
    <xf numFmtId="3" fontId="27" fillId="0" borderId="29" xfId="9" applyNumberFormat="1" applyFont="1" applyBorder="1">
      <alignment horizontal="right" vertical="top"/>
    </xf>
    <xf numFmtId="0" fontId="3" fillId="0" borderId="29" xfId="0" quotePrefix="1" applyFont="1" applyBorder="1"/>
    <xf numFmtId="3" fontId="3" fillId="0" borderId="29" xfId="0" applyNumberFormat="1" applyFont="1" applyBorder="1" applyAlignment="1">
      <alignment horizontal="center"/>
    </xf>
    <xf numFmtId="1" fontId="27" fillId="0" borderId="29" xfId="9" quotePrefix="1" applyNumberFormat="1" applyFont="1" applyBorder="1" applyAlignment="1">
      <alignment horizontal="left" vertical="top"/>
    </xf>
    <xf numFmtId="1" fontId="27" fillId="0" borderId="29" xfId="7" quotePrefix="1" applyNumberFormat="1" applyFont="1" applyBorder="1">
      <alignment horizontal="left" vertical="top" wrapText="1"/>
    </xf>
    <xf numFmtId="0" fontId="20" fillId="4" borderId="30" xfId="0" applyFont="1" applyFill="1" applyBorder="1" applyAlignment="1">
      <alignment horizontal="left"/>
    </xf>
    <xf numFmtId="15" fontId="20" fillId="4" borderId="30" xfId="0" applyNumberFormat="1" applyFont="1" applyFill="1" applyBorder="1" applyAlignment="1">
      <alignment horizontal="right"/>
    </xf>
    <xf numFmtId="8" fontId="3" fillId="0" borderId="46" xfId="0" applyNumberFormat="1" applyFont="1" applyBorder="1"/>
    <xf numFmtId="9" fontId="6" fillId="2" borderId="47" xfId="3" applyNumberFormat="1" applyBorder="1"/>
    <xf numFmtId="4" fontId="3" fillId="0" borderId="30" xfId="0" applyNumberFormat="1" applyFont="1" applyBorder="1"/>
    <xf numFmtId="4" fontId="3" fillId="0" borderId="17" xfId="0" applyNumberFormat="1" applyFont="1" applyBorder="1"/>
    <xf numFmtId="15" fontId="3" fillId="0" borderId="0" xfId="0" applyNumberFormat="1" applyFont="1" applyAlignment="1">
      <alignment horizontal="left"/>
    </xf>
    <xf numFmtId="0" fontId="3" fillId="0" borderId="17" xfId="0" applyFont="1" applyBorder="1"/>
    <xf numFmtId="2" fontId="10" fillId="0" borderId="17" xfId="0" applyNumberFormat="1" applyFont="1" applyBorder="1"/>
    <xf numFmtId="0" fontId="3" fillId="0" borderId="0" xfId="0" applyFont="1" applyAlignment="1">
      <alignment horizontal="left"/>
    </xf>
    <xf numFmtId="3" fontId="3" fillId="0" borderId="17" xfId="0" applyNumberFormat="1" applyFont="1" applyBorder="1"/>
    <xf numFmtId="4" fontId="10" fillId="0" borderId="17" xfId="0" applyNumberFormat="1" applyFont="1" applyBorder="1"/>
    <xf numFmtId="0" fontId="3" fillId="0" borderId="27" xfId="0" applyFont="1" applyBorder="1" applyAlignment="1">
      <alignment horizontal="right"/>
    </xf>
    <xf numFmtId="15" fontId="3" fillId="0" borderId="27" xfId="0" applyNumberFormat="1" applyFont="1" applyBorder="1" applyAlignment="1">
      <alignment horizontal="right"/>
    </xf>
    <xf numFmtId="168" fontId="3" fillId="0" borderId="27" xfId="1" applyNumberFormat="1" applyFont="1" applyBorder="1" applyAlignment="1"/>
    <xf numFmtId="0" fontId="11" fillId="0" borderId="0" xfId="10" applyFont="1"/>
    <xf numFmtId="0" fontId="12" fillId="0" borderId="0" xfId="8" applyFont="1"/>
    <xf numFmtId="0" fontId="28" fillId="11" borderId="48" xfId="2" applyFont="1" applyFill="1" applyBorder="1" applyAlignment="1">
      <alignment vertical="center" wrapText="1"/>
    </xf>
    <xf numFmtId="0" fontId="28" fillId="11" borderId="48" xfId="2" applyFont="1" applyFill="1" applyBorder="1" applyAlignment="1">
      <alignment horizontal="right" vertical="center" wrapText="1"/>
    </xf>
    <xf numFmtId="0" fontId="3" fillId="9" borderId="49" xfId="8" applyFill="1" applyBorder="1"/>
    <xf numFmtId="0" fontId="3" fillId="9" borderId="50" xfId="8" applyFill="1" applyBorder="1"/>
    <xf numFmtId="0" fontId="29" fillId="0" borderId="50" xfId="8" applyFont="1" applyBorder="1"/>
    <xf numFmtId="0" fontId="3" fillId="0" borderId="51" xfId="8" applyBorder="1"/>
    <xf numFmtId="0" fontId="3" fillId="0" borderId="30" xfId="8" applyBorder="1"/>
    <xf numFmtId="0" fontId="29" fillId="0" borderId="30" xfId="8" applyFont="1" applyBorder="1"/>
    <xf numFmtId="0" fontId="3" fillId="12" borderId="51" xfId="8" applyFill="1" applyBorder="1"/>
    <xf numFmtId="0" fontId="3" fillId="12" borderId="30" xfId="8" applyFill="1" applyBorder="1"/>
    <xf numFmtId="0" fontId="3" fillId="13" borderId="51" xfId="8" applyFill="1" applyBorder="1"/>
    <xf numFmtId="0" fontId="3" fillId="13" borderId="30" xfId="8" applyFill="1" applyBorder="1"/>
    <xf numFmtId="0" fontId="29" fillId="14" borderId="30" xfId="8" applyFont="1" applyFill="1" applyBorder="1"/>
    <xf numFmtId="0" fontId="3" fillId="9" borderId="52" xfId="8" applyFill="1" applyBorder="1"/>
    <xf numFmtId="0" fontId="3" fillId="9" borderId="53" xfId="8" applyFill="1" applyBorder="1"/>
    <xf numFmtId="0" fontId="29" fillId="0" borderId="53" xfId="8" applyFont="1" applyBorder="1"/>
    <xf numFmtId="0" fontId="3" fillId="0" borderId="0" xfId="10" applyFont="1"/>
    <xf numFmtId="0" fontId="10" fillId="0" borderId="4" xfId="10" applyFont="1" applyBorder="1"/>
    <xf numFmtId="0" fontId="3" fillId="0" borderId="5" xfId="10" applyFont="1" applyBorder="1"/>
    <xf numFmtId="0" fontId="3" fillId="0" borderId="6" xfId="10" applyFont="1" applyBorder="1"/>
    <xf numFmtId="0" fontId="3" fillId="0" borderId="7" xfId="10" applyFont="1" applyBorder="1"/>
    <xf numFmtId="0" fontId="3" fillId="0" borderId="8" xfId="10" applyFont="1" applyBorder="1"/>
    <xf numFmtId="0" fontId="3" fillId="0" borderId="9" xfId="10" applyFont="1" applyBorder="1"/>
    <xf numFmtId="0" fontId="3" fillId="0" borderId="10" xfId="10" applyFont="1" applyBorder="1"/>
    <xf numFmtId="0" fontId="3" fillId="0" borderId="11" xfId="10" applyFont="1" applyBorder="1"/>
    <xf numFmtId="0" fontId="0" fillId="15" borderId="0" xfId="0" applyFill="1"/>
    <xf numFmtId="0" fontId="10" fillId="9" borderId="4" xfId="0" applyFont="1" applyFill="1" applyBorder="1"/>
    <xf numFmtId="0" fontId="10" fillId="9" borderId="5" xfId="0" applyFont="1" applyFill="1" applyBorder="1"/>
    <xf numFmtId="0" fontId="10" fillId="9" borderId="6" xfId="0" applyFont="1" applyFill="1" applyBorder="1"/>
    <xf numFmtId="0" fontId="3" fillId="9" borderId="7" xfId="0" applyFont="1" applyFill="1" applyBorder="1"/>
    <xf numFmtId="0" fontId="3" fillId="9" borderId="0" xfId="0" applyFont="1" applyFill="1"/>
    <xf numFmtId="0" fontId="3" fillId="9" borderId="8" xfId="0" applyFont="1" applyFill="1" applyBorder="1"/>
    <xf numFmtId="0" fontId="3" fillId="9" borderId="10" xfId="0" applyFont="1" applyFill="1" applyBorder="1"/>
    <xf numFmtId="0" fontId="3" fillId="9" borderId="11" xfId="0" applyFont="1" applyFill="1" applyBorder="1"/>
    <xf numFmtId="0" fontId="19" fillId="9" borderId="4" xfId="0" applyFont="1" applyFill="1" applyBorder="1"/>
    <xf numFmtId="0" fontId="3" fillId="9" borderId="5" xfId="0" applyFont="1" applyFill="1" applyBorder="1"/>
    <xf numFmtId="0" fontId="3" fillId="9" borderId="6" xfId="0" applyFont="1" applyFill="1" applyBorder="1"/>
    <xf numFmtId="0" fontId="31" fillId="16" borderId="54" xfId="0" applyFont="1" applyFill="1" applyBorder="1" applyAlignment="1">
      <alignment horizontal="center" vertical="center"/>
    </xf>
    <xf numFmtId="0" fontId="31" fillId="16" borderId="55" xfId="0" applyFont="1" applyFill="1" applyBorder="1" applyAlignment="1">
      <alignment horizontal="center" vertical="center"/>
    </xf>
    <xf numFmtId="0" fontId="3" fillId="9" borderId="9" xfId="0" applyFont="1" applyFill="1" applyBorder="1"/>
    <xf numFmtId="0" fontId="31" fillId="16" borderId="56" xfId="0" applyFont="1" applyFill="1" applyBorder="1" applyAlignment="1">
      <alignment horizontal="center" vertical="center"/>
    </xf>
    <xf numFmtId="0" fontId="18" fillId="17" borderId="57" xfId="0" applyFont="1" applyFill="1" applyBorder="1"/>
    <xf numFmtId="0" fontId="3" fillId="17" borderId="58" xfId="0" applyFont="1" applyFill="1" applyBorder="1"/>
    <xf numFmtId="0" fontId="3" fillId="17" borderId="59" xfId="0" applyFont="1" applyFill="1" applyBorder="1"/>
    <xf numFmtId="0" fontId="18" fillId="17" borderId="9" xfId="0" applyFont="1" applyFill="1" applyBorder="1"/>
    <xf numFmtId="0" fontId="3" fillId="17" borderId="10" xfId="0" applyFont="1" applyFill="1" applyBorder="1"/>
    <xf numFmtId="0" fontId="3" fillId="17" borderId="11" xfId="0" applyFont="1" applyFill="1" applyBorder="1"/>
    <xf numFmtId="0" fontId="33" fillId="0" borderId="0" xfId="2" applyFont="1" applyBorder="1"/>
    <xf numFmtId="0" fontId="15" fillId="9" borderId="9" xfId="6" applyFont="1" applyFill="1" applyBorder="1"/>
    <xf numFmtId="0" fontId="32" fillId="0" borderId="60" xfId="0" applyFont="1" applyBorder="1"/>
    <xf numFmtId="0" fontId="3" fillId="0" borderId="25" xfId="0" applyFont="1" applyBorder="1"/>
    <xf numFmtId="0" fontId="3" fillId="0" borderId="31" xfId="0" applyFont="1" applyBorder="1"/>
    <xf numFmtId="0" fontId="2" fillId="9" borderId="7" xfId="0" applyFont="1" applyFill="1" applyBorder="1"/>
    <xf numFmtId="0" fontId="34" fillId="4" borderId="30" xfId="0" applyFont="1" applyFill="1" applyBorder="1" applyAlignment="1">
      <alignment wrapText="1"/>
    </xf>
    <xf numFmtId="0" fontId="34" fillId="4" borderId="30" xfId="0" applyFont="1" applyFill="1" applyBorder="1" applyAlignment="1">
      <alignment horizontal="center" wrapText="1"/>
    </xf>
    <xf numFmtId="15" fontId="18" fillId="0" borderId="30" xfId="0" applyNumberFormat="1" applyFont="1" applyBorder="1"/>
    <xf numFmtId="0" fontId="18" fillId="0" borderId="30" xfId="0" applyFont="1" applyBorder="1"/>
    <xf numFmtId="165" fontId="18" fillId="0" borderId="30" xfId="0" applyNumberFormat="1" applyFont="1" applyBorder="1" applyAlignment="1">
      <alignment horizontal="center"/>
    </xf>
    <xf numFmtId="165" fontId="29" fillId="0" borderId="30" xfId="0" applyNumberFormat="1" applyFont="1" applyBorder="1" applyAlignment="1">
      <alignment horizontal="center"/>
    </xf>
    <xf numFmtId="0" fontId="29" fillId="0" borderId="30" xfId="0" applyFont="1" applyBorder="1"/>
  </cellXfs>
  <cellStyles count="11">
    <cellStyle name="Comma" xfId="1" builtinId="3"/>
    <cellStyle name="EY0dp" xfId="9" xr:uid="{03AB5C3A-7106-4F1E-A6CB-B5B8B543639B}"/>
    <cellStyle name="EYtext" xfId="7" xr:uid="{9C704FC0-29DC-4192-88FB-777DBCDB138F}"/>
    <cellStyle name="Heading 3" xfId="2" builtinId="18"/>
    <cellStyle name="Hyperlink" xfId="6" builtinId="8"/>
    <cellStyle name="Input" xfId="3" builtinId="20"/>
    <cellStyle name="Input 2" xfId="5" xr:uid="{BF9A1340-1BCA-49F0-B4E6-6F928A031485}"/>
    <cellStyle name="Normal" xfId="0" builtinId="0"/>
    <cellStyle name="Normal 2" xfId="8" xr:uid="{101050A8-E098-44BC-A0A7-B48ACE698982}"/>
    <cellStyle name="Normal 2 2" xfId="10" xr:uid="{3FC7AB7E-5175-4CA9-9FA7-04954C410DD6}"/>
    <cellStyle name="Output" xfId="4" builtinId="21"/>
  </cellStyles>
  <dxfs count="4">
    <dxf>
      <font>
        <color rgb="FF9C0006"/>
      </font>
      <fill>
        <patternFill>
          <bgColor rgb="FFFFC7CE"/>
        </patternFill>
      </fill>
    </dxf>
    <dxf>
      <font>
        <b val="0"/>
        <i val="0"/>
        <strike val="0"/>
        <condense val="0"/>
        <extend val="0"/>
        <outline val="0"/>
        <shadow val="0"/>
        <u val="none"/>
        <vertAlign val="baseline"/>
        <sz val="10"/>
        <color theme="1"/>
        <name val="Arial"/>
        <family val="2"/>
        <scheme val="none"/>
      </font>
      <numFmt numFmtId="13" formatCode="0%"/>
    </dxf>
    <dxf>
      <font>
        <b val="0"/>
        <i val="0"/>
        <strike val="0"/>
        <condense val="0"/>
        <extend val="0"/>
        <outline val="0"/>
        <shadow val="0"/>
        <u val="none"/>
        <vertAlign val="baseline"/>
        <sz val="10"/>
        <color theme="1"/>
        <name val="Arial"/>
        <family val="2"/>
        <scheme val="none"/>
      </font>
    </dxf>
    <dxf>
      <font>
        <b val="0"/>
        <i val="0"/>
        <strike val="0"/>
        <condense val="0"/>
        <extend val="0"/>
        <outline val="0"/>
        <shadow val="0"/>
        <u val="none"/>
        <vertAlign val="baseline"/>
        <sz val="10"/>
        <color theme="1"/>
        <name val="Arial"/>
        <family val="2"/>
        <scheme val="none"/>
      </font>
    </dxf>
  </dxfs>
  <tableStyles count="1" defaultTableStyle="TableStyleMedium2" defaultPivotStyle="PivotStyleLight16">
    <tableStyle name="Invisible" pivot="0" table="0" count="0" xr9:uid="{A4C62322-9442-484D-ACEF-0152BEC8C981}"/>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47625</xdr:colOff>
      <xdr:row>4</xdr:row>
      <xdr:rowOff>137161</xdr:rowOff>
    </xdr:from>
    <xdr:to>
      <xdr:col>5</xdr:col>
      <xdr:colOff>474345</xdr:colOff>
      <xdr:row>7</xdr:row>
      <xdr:rowOff>96521</xdr:rowOff>
    </xdr:to>
    <xdr:pic>
      <xdr:nvPicPr>
        <xdr:cNvPr id="4" name="Picture 3">
          <a:extLst>
            <a:ext uri="{FF2B5EF4-FFF2-40B4-BE49-F238E27FC236}">
              <a16:creationId xmlns:a16="http://schemas.microsoft.com/office/drawing/2014/main" id="{FEF374CE-3AC9-05CA-0EB8-BAC66BB07E05}"/>
            </a:ext>
          </a:extLst>
        </xdr:cNvPr>
        <xdr:cNvPicPr>
          <a:picLocks noChangeAspect="1"/>
        </xdr:cNvPicPr>
      </xdr:nvPicPr>
      <xdr:blipFill rotWithShape="1">
        <a:blip xmlns:r="http://schemas.openxmlformats.org/officeDocument/2006/relationships" r:embed="rId1"/>
        <a:srcRect r="13181" b="5989"/>
        <a:stretch/>
      </xdr:blipFill>
      <xdr:spPr>
        <a:xfrm>
          <a:off x="3095625" y="899161"/>
          <a:ext cx="1036320" cy="47371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19050</xdr:colOff>
      <xdr:row>1</xdr:row>
      <xdr:rowOff>160020</xdr:rowOff>
    </xdr:from>
    <xdr:to>
      <xdr:col>19</xdr:col>
      <xdr:colOff>411480</xdr:colOff>
      <xdr:row>16</xdr:row>
      <xdr:rowOff>95250</xdr:rowOff>
    </xdr:to>
    <xdr:sp macro="" textlink="">
      <xdr:nvSpPr>
        <xdr:cNvPr id="2" name="TextBox 1">
          <a:extLst>
            <a:ext uri="{FF2B5EF4-FFF2-40B4-BE49-F238E27FC236}">
              <a16:creationId xmlns:a16="http://schemas.microsoft.com/office/drawing/2014/main" id="{3DDA751F-4A48-4AA7-BCA8-8DCF16CC1F9D}"/>
            </a:ext>
          </a:extLst>
        </xdr:cNvPr>
        <xdr:cNvSpPr txBox="1"/>
      </xdr:nvSpPr>
      <xdr:spPr>
        <a:xfrm>
          <a:off x="10062210" y="335280"/>
          <a:ext cx="6488430" cy="244983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The data pertains to a B-school campus. Name, Gender, City &amp; Age.</a:t>
          </a:r>
          <a:br>
            <a:rPr lang="en-IN" sz="1000"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Calculate average age of the batch.</a:t>
          </a:r>
        </a:p>
        <a:p>
          <a:r>
            <a:rPr lang="en-IN" sz="1000" baseline="0">
              <a:latin typeface="Arial" panose="020B0604020202020204" pitchFamily="34" charset="0"/>
              <a:cs typeface="Arial" panose="020B0604020202020204" pitchFamily="34" charset="0"/>
            </a:rPr>
            <a:t>2. Calculate how students are from Mumbai</a:t>
          </a:r>
        </a:p>
        <a:p>
          <a:r>
            <a:rPr lang="en-IN" sz="1000" baseline="0">
              <a:latin typeface="Arial" panose="020B0604020202020204" pitchFamily="34" charset="0"/>
              <a:cs typeface="Arial" panose="020B0604020202020204" pitchFamily="34" charset="0"/>
            </a:rPr>
            <a:t>3. Calculate the maximum &amp; minimum age in the batch and 2nd youngest age, 2nd eldest.</a:t>
          </a:r>
        </a:p>
        <a:p>
          <a:endParaRPr lang="en-IN" sz="1000" baseline="0">
            <a:latin typeface="Arial" panose="020B0604020202020204" pitchFamily="34" charset="0"/>
            <a:cs typeface="Arial" panose="020B0604020202020204" pitchFamily="34" charset="0"/>
          </a:endParaRPr>
        </a:p>
        <a:p>
          <a:r>
            <a:rPr lang="en-IN" sz="1000" baseline="0">
              <a:latin typeface="Arial" panose="020B0604020202020204" pitchFamily="34" charset="0"/>
              <a:cs typeface="Arial" panose="020B0604020202020204" pitchFamily="34" charset="0"/>
            </a:rPr>
            <a:t>3. Calculate - how many students are there as follows:</a:t>
          </a:r>
        </a:p>
        <a:p>
          <a:pPr marL="0" marR="0" lvl="0" indent="0" defTabSz="914400" eaLnBrk="1" fontAlgn="auto" latinLnBrk="0" hangingPunct="1">
            <a:lnSpc>
              <a:spcPct val="100000"/>
            </a:lnSpc>
            <a:spcBef>
              <a:spcPts val="0"/>
            </a:spcBef>
            <a:spcAft>
              <a:spcPts val="0"/>
            </a:spcAft>
            <a:buClrTx/>
            <a:buSzTx/>
            <a:buFontTx/>
            <a:buNone/>
            <a:tabLst/>
            <a:defRPr/>
          </a:pPr>
          <a:r>
            <a:rPr lang="en-IN" sz="1000" i="1" baseline="0">
              <a:latin typeface="Arial" panose="020B0604020202020204" pitchFamily="34" charset="0"/>
              <a:cs typeface="Arial" panose="020B0604020202020204" pitchFamily="34" charset="0"/>
            </a:rPr>
            <a:t>a. </a:t>
          </a:r>
          <a:r>
            <a:rPr lang="en-IN" sz="1000" i="1" baseline="0">
              <a:solidFill>
                <a:schemeClr val="dk1"/>
              </a:solidFill>
              <a:effectLst/>
              <a:latin typeface="Arial" panose="020B0604020202020204" pitchFamily="34" charset="0"/>
              <a:ea typeface="+mn-ea"/>
              <a:cs typeface="Arial" panose="020B0604020202020204" pitchFamily="34" charset="0"/>
            </a:rPr>
            <a:t>names which have the letter 'c'</a:t>
          </a:r>
        </a:p>
        <a:p>
          <a:pPr marL="0" marR="0" lvl="0" indent="0" defTabSz="914400" eaLnBrk="1" fontAlgn="auto" latinLnBrk="0" hangingPunct="1">
            <a:lnSpc>
              <a:spcPct val="100000"/>
            </a:lnSpc>
            <a:spcBef>
              <a:spcPts val="0"/>
            </a:spcBef>
            <a:spcAft>
              <a:spcPts val="0"/>
            </a:spcAft>
            <a:buClrTx/>
            <a:buSzTx/>
            <a:buFontTx/>
            <a:buNone/>
            <a:tabLst/>
            <a:defRPr/>
          </a:pPr>
          <a:r>
            <a:rPr lang="en-IN" sz="1000" i="1" baseline="0">
              <a:solidFill>
                <a:schemeClr val="dk1"/>
              </a:solidFill>
              <a:effectLst/>
              <a:latin typeface="Arial" panose="020B0604020202020204" pitchFamily="34" charset="0"/>
              <a:ea typeface="+mn-ea"/>
              <a:cs typeface="Arial" panose="020B0604020202020204" pitchFamily="34" charset="0"/>
            </a:rPr>
            <a:t>b. </a:t>
          </a:r>
          <a:r>
            <a:rPr lang="en-IN" sz="1000" i="1" baseline="0">
              <a:latin typeface="Arial" panose="020B0604020202020204" pitchFamily="34" charset="0"/>
              <a:cs typeface="Arial" panose="020B0604020202020204" pitchFamily="34" charset="0"/>
            </a:rPr>
            <a:t>names starting with 'c'</a:t>
          </a:r>
        </a:p>
        <a:p>
          <a:r>
            <a:rPr lang="en-IN" sz="1000" i="1" baseline="0">
              <a:latin typeface="Arial" panose="020B0604020202020204" pitchFamily="34" charset="0"/>
              <a:cs typeface="Arial" panose="020B0604020202020204" pitchFamily="34" charset="0"/>
            </a:rPr>
            <a:t>c. names ending with 'c'</a:t>
          </a: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a:t>
          </a:r>
        </a:p>
      </xdr:txBody>
    </xdr:sp>
    <xdr:clientData/>
  </xdr:twoCellAnchor>
  <xdr:twoCellAnchor>
    <xdr:from>
      <xdr:col>9</xdr:col>
      <xdr:colOff>19050</xdr:colOff>
      <xdr:row>31</xdr:row>
      <xdr:rowOff>66675</xdr:rowOff>
    </xdr:from>
    <xdr:to>
      <xdr:col>19</xdr:col>
      <xdr:colOff>411480</xdr:colOff>
      <xdr:row>39</xdr:row>
      <xdr:rowOff>133350</xdr:rowOff>
    </xdr:to>
    <xdr:sp macro="" textlink="">
      <xdr:nvSpPr>
        <xdr:cNvPr id="3" name="TextBox 2">
          <a:extLst>
            <a:ext uri="{FF2B5EF4-FFF2-40B4-BE49-F238E27FC236}">
              <a16:creationId xmlns:a16="http://schemas.microsoft.com/office/drawing/2014/main" id="{570D6E8B-650A-47B9-8186-B74197227803}"/>
            </a:ext>
          </a:extLst>
        </xdr:cNvPr>
        <xdr:cNvSpPr txBox="1"/>
      </xdr:nvSpPr>
      <xdr:spPr>
        <a:xfrm>
          <a:off x="10062210" y="5271135"/>
          <a:ext cx="6488430" cy="1407795"/>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You rolled our a survey (goolge form) for a research and participants filled thier numbers in a non standard way. Your office admin requested you to provide only 10 digit mobile numbers as per system requirments. Please clean the data &amp; share.</a:t>
          </a: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0</xdr:colOff>
      <xdr:row>7</xdr:row>
      <xdr:rowOff>0</xdr:rowOff>
    </xdr:from>
    <xdr:to>
      <xdr:col>4</xdr:col>
      <xdr:colOff>1937657</xdr:colOff>
      <xdr:row>13</xdr:row>
      <xdr:rowOff>54428</xdr:rowOff>
    </xdr:to>
    <xdr:sp macro="" textlink="">
      <xdr:nvSpPr>
        <xdr:cNvPr id="2" name="TextBox 1">
          <a:extLst>
            <a:ext uri="{FF2B5EF4-FFF2-40B4-BE49-F238E27FC236}">
              <a16:creationId xmlns:a16="http://schemas.microsoft.com/office/drawing/2014/main" id="{A7E57265-71C0-49A4-9854-83708389AF95}"/>
            </a:ext>
          </a:extLst>
        </xdr:cNvPr>
        <xdr:cNvSpPr txBox="1"/>
      </xdr:nvSpPr>
      <xdr:spPr>
        <a:xfrm>
          <a:off x="1828800" y="1943100"/>
          <a:ext cx="9534797" cy="119742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It is quite often to copy-paste data from PDFs, but they come with line breaks due to justify feature. How do we remove those line breaks (refer cell D3) and add spaces. Ponder on this data cleaning real life challenge.</a:t>
          </a:r>
          <a:br>
            <a:rPr lang="en-IN" sz="1000" baseline="0">
              <a:latin typeface="Arial" panose="020B0604020202020204" pitchFamily="34" charset="0"/>
              <a:cs typeface="Arial" panose="020B0604020202020204" pitchFamily="34" charset="0"/>
            </a:rPr>
          </a:br>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6</xdr:col>
      <xdr:colOff>270933</xdr:colOff>
      <xdr:row>5</xdr:row>
      <xdr:rowOff>25401</xdr:rowOff>
    </xdr:from>
    <xdr:to>
      <xdr:col>13</xdr:col>
      <xdr:colOff>230294</xdr:colOff>
      <xdr:row>12</xdr:row>
      <xdr:rowOff>72813</xdr:rowOff>
    </xdr:to>
    <xdr:sp macro="" textlink="">
      <xdr:nvSpPr>
        <xdr:cNvPr id="2" name="TextBox 1">
          <a:extLst>
            <a:ext uri="{FF2B5EF4-FFF2-40B4-BE49-F238E27FC236}">
              <a16:creationId xmlns:a16="http://schemas.microsoft.com/office/drawing/2014/main" id="{6A85E365-90D8-4B27-AAAE-49008B489234}"/>
            </a:ext>
          </a:extLst>
        </xdr:cNvPr>
        <xdr:cNvSpPr txBox="1"/>
      </xdr:nvSpPr>
      <xdr:spPr>
        <a:xfrm>
          <a:off x="8073813" y="871221"/>
          <a:ext cx="4615181" cy="1388532"/>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Compute % share/contribution of each sector i.e Common Size Analysis</a:t>
          </a:r>
        </a:p>
        <a:p>
          <a:r>
            <a:rPr lang="en-IN" sz="1000" baseline="0">
              <a:latin typeface="Arial" panose="020B0604020202020204" pitchFamily="34" charset="0"/>
              <a:cs typeface="Arial" panose="020B0604020202020204" pitchFamily="34" charset="0"/>
            </a:rPr>
            <a:t>2. Compute product prices in local currencies using the conversion rates provided</a:t>
          </a: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4</xdr:row>
      <xdr:rowOff>0</xdr:rowOff>
    </xdr:from>
    <xdr:to>
      <xdr:col>13</xdr:col>
      <xdr:colOff>22860</xdr:colOff>
      <xdr:row>11</xdr:row>
      <xdr:rowOff>160020</xdr:rowOff>
    </xdr:to>
    <xdr:sp macro="" textlink="">
      <xdr:nvSpPr>
        <xdr:cNvPr id="2" name="TextBox 1">
          <a:extLst>
            <a:ext uri="{FF2B5EF4-FFF2-40B4-BE49-F238E27FC236}">
              <a16:creationId xmlns:a16="http://schemas.microsoft.com/office/drawing/2014/main" id="{E64D1E6A-90C7-4737-B5A2-D545FA181B38}"/>
            </a:ext>
          </a:extLst>
        </xdr:cNvPr>
        <xdr:cNvSpPr txBox="1"/>
      </xdr:nvSpPr>
      <xdr:spPr>
        <a:xfrm>
          <a:off x="5524500" y="678180"/>
          <a:ext cx="5509260" cy="133350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Compute the income tax for the current fiscal year for the company.</a:t>
          </a:r>
        </a:p>
        <a:p>
          <a:r>
            <a:rPr lang="en-IN" sz="1000" baseline="0">
              <a:latin typeface="Arial" panose="020B0604020202020204" pitchFamily="34" charset="0"/>
              <a:cs typeface="Arial" panose="020B0604020202020204" pitchFamily="34" charset="0"/>
            </a:rPr>
            <a:t>2. Perform sensitivity analysis on Net profit if the tax rates are 0%, 10%, 20%, 40%, 50%</a:t>
          </a:r>
        </a:p>
        <a:p>
          <a:endParaRPr lang="en-IN" sz="1000" baseline="0">
            <a:latin typeface="Arial" panose="020B0604020202020204" pitchFamily="34" charset="0"/>
            <a:cs typeface="Arial" panose="020B0604020202020204" pitchFamily="34" charset="0"/>
          </a:endParaRP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 </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7</xdr:col>
      <xdr:colOff>76292</xdr:colOff>
      <xdr:row>2</xdr:row>
      <xdr:rowOff>34979</xdr:rowOff>
    </xdr:from>
    <xdr:to>
      <xdr:col>18</xdr:col>
      <xdr:colOff>64265</xdr:colOff>
      <xdr:row>10</xdr:row>
      <xdr:rowOff>137711</xdr:rowOff>
    </xdr:to>
    <xdr:sp macro="" textlink="">
      <xdr:nvSpPr>
        <xdr:cNvPr id="2" name="TextBox 1">
          <a:extLst>
            <a:ext uri="{FF2B5EF4-FFF2-40B4-BE49-F238E27FC236}">
              <a16:creationId xmlns:a16="http://schemas.microsoft.com/office/drawing/2014/main" id="{2B4662F6-6337-4C38-9469-E4EF87F332ED}"/>
            </a:ext>
          </a:extLst>
        </xdr:cNvPr>
        <xdr:cNvSpPr txBox="1"/>
      </xdr:nvSpPr>
      <xdr:spPr>
        <a:xfrm>
          <a:off x="6042752" y="377879"/>
          <a:ext cx="6693573" cy="1611492"/>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Use find dialogue box to find 11 in the worksheet, could you get results, why are you getting error. </a:t>
          </a:r>
        </a:p>
        <a:p>
          <a:endParaRPr lang="en-IN" sz="1000" baseline="0">
            <a:latin typeface="Arial" panose="020B0604020202020204" pitchFamily="34" charset="0"/>
            <a:cs typeface="Arial" panose="020B0604020202020204" pitchFamily="34" charset="0"/>
          </a:endParaRPr>
        </a:p>
        <a:p>
          <a:r>
            <a:rPr lang="en-IN" sz="1000" baseline="0">
              <a:latin typeface="Arial" panose="020B0604020202020204" pitchFamily="34" charset="0"/>
              <a:cs typeface="Arial" panose="020B0604020202020204" pitchFamily="34" charset="0"/>
            </a:rPr>
            <a:t>2. Financials were copied from PDF. We got a "hypen / dash" instead of 0 as a text. Replace that dash with 0.</a:t>
          </a:r>
        </a:p>
        <a:p>
          <a:endParaRPr lang="en-IN" sz="1000" baseline="0">
            <a:latin typeface="Arial" panose="020B0604020202020204" pitchFamily="34" charset="0"/>
            <a:cs typeface="Arial" panose="020B0604020202020204" pitchFamily="34" charset="0"/>
          </a:endParaRP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590550</xdr:colOff>
      <xdr:row>2</xdr:row>
      <xdr:rowOff>38100</xdr:rowOff>
    </xdr:from>
    <xdr:to>
      <xdr:col>9</xdr:col>
      <xdr:colOff>304800</xdr:colOff>
      <xdr:row>10</xdr:row>
      <xdr:rowOff>57150</xdr:rowOff>
    </xdr:to>
    <xdr:sp macro="" textlink="">
      <xdr:nvSpPr>
        <xdr:cNvPr id="2" name="TextBox 1">
          <a:extLst>
            <a:ext uri="{FF2B5EF4-FFF2-40B4-BE49-F238E27FC236}">
              <a16:creationId xmlns:a16="http://schemas.microsoft.com/office/drawing/2014/main" id="{190D7635-ACF2-4884-8A56-C818B19494AD}"/>
            </a:ext>
          </a:extLst>
        </xdr:cNvPr>
        <xdr:cNvSpPr txBox="1"/>
      </xdr:nvSpPr>
      <xdr:spPr>
        <a:xfrm>
          <a:off x="6800850" y="381000"/>
          <a:ext cx="4591050" cy="136017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Categorise the employees in the appropriate bucket based on their days spent in the organisation. Avoid using nested IFs.</a:t>
          </a:r>
        </a:p>
        <a:p>
          <a:endParaRPr lang="en-IN" sz="1000" baseline="0">
            <a:latin typeface="Arial" panose="020B0604020202020204" pitchFamily="34" charset="0"/>
            <a:cs typeface="Arial" panose="020B0604020202020204" pitchFamily="34" charset="0"/>
          </a:endParaRPr>
        </a:p>
        <a:p>
          <a:r>
            <a:rPr lang="en-IN" sz="1000" baseline="0">
              <a:latin typeface="Arial" panose="020B0604020202020204" pitchFamily="34" charset="0"/>
              <a:cs typeface="Arial" panose="020B0604020202020204" pitchFamily="34" charset="0"/>
            </a:rPr>
            <a:t>2. Please investigate the #N/A Error on the cell H26 &amp; I26</a:t>
          </a: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 </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14</xdr:col>
      <xdr:colOff>242047</xdr:colOff>
      <xdr:row>3</xdr:row>
      <xdr:rowOff>62753</xdr:rowOff>
    </xdr:from>
    <xdr:to>
      <xdr:col>22</xdr:col>
      <xdr:colOff>439271</xdr:colOff>
      <xdr:row>13</xdr:row>
      <xdr:rowOff>0</xdr:rowOff>
    </xdr:to>
    <xdr:sp macro="" textlink="">
      <xdr:nvSpPr>
        <xdr:cNvPr id="2" name="TextBox 1">
          <a:extLst>
            <a:ext uri="{FF2B5EF4-FFF2-40B4-BE49-F238E27FC236}">
              <a16:creationId xmlns:a16="http://schemas.microsoft.com/office/drawing/2014/main" id="{D15B1ECC-9422-4F59-BDB8-AD7D4A3872EC}"/>
            </a:ext>
          </a:extLst>
        </xdr:cNvPr>
        <xdr:cNvSpPr txBox="1"/>
      </xdr:nvSpPr>
      <xdr:spPr>
        <a:xfrm>
          <a:off x="10803367" y="573293"/>
          <a:ext cx="5074024" cy="1613647"/>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You have to perform a lookup in this case study. Traditional VLOOKUP, INDEX MATCH, XLOOKUP can't standalone perform 3D lookups. </a:t>
          </a:r>
          <a:br>
            <a:rPr lang="en-IN" sz="1000"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2. Ponder and think on how you can visualise this data. </a:t>
          </a:r>
        </a:p>
        <a:p>
          <a:endParaRPr lang="en-IN" sz="1000" baseline="0">
            <a:latin typeface="Arial" panose="020B0604020202020204" pitchFamily="34" charset="0"/>
            <a:cs typeface="Arial" panose="020B0604020202020204" pitchFamily="34" charset="0"/>
          </a:endParaRP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 </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9</xdr:col>
      <xdr:colOff>91440</xdr:colOff>
      <xdr:row>5</xdr:row>
      <xdr:rowOff>106680</xdr:rowOff>
    </xdr:from>
    <xdr:to>
      <xdr:col>16</xdr:col>
      <xdr:colOff>431801</xdr:colOff>
      <xdr:row>13</xdr:row>
      <xdr:rowOff>167639</xdr:rowOff>
    </xdr:to>
    <xdr:sp macro="" textlink="">
      <xdr:nvSpPr>
        <xdr:cNvPr id="2" name="TextBox 1">
          <a:extLst>
            <a:ext uri="{FF2B5EF4-FFF2-40B4-BE49-F238E27FC236}">
              <a16:creationId xmlns:a16="http://schemas.microsoft.com/office/drawing/2014/main" id="{37E36170-3B65-4FF4-A030-BB240123490C}"/>
            </a:ext>
          </a:extLst>
        </xdr:cNvPr>
        <xdr:cNvSpPr txBox="1"/>
      </xdr:nvSpPr>
      <xdr:spPr>
        <a:xfrm>
          <a:off x="9403080" y="952500"/>
          <a:ext cx="4607561" cy="1402079"/>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Understand difference between, Machine Friendly &amp; Report Friendly format.</a:t>
          </a:r>
        </a:p>
        <a:p>
          <a:r>
            <a:rPr lang="en-IN" sz="1000" baseline="0">
              <a:latin typeface="Arial" panose="020B0604020202020204" pitchFamily="34" charset="0"/>
              <a:cs typeface="Arial" panose="020B0604020202020204" pitchFamily="34" charset="0"/>
            </a:rPr>
            <a:t>2. Try creating Report Friendly Format in the mentioned space, traditional lookup functions shall fail.</a:t>
          </a:r>
          <a:endParaRPr lang="en-IN" sz="1000" b="0" i="1" baseline="0">
            <a:latin typeface="Arial" panose="020B0604020202020204" pitchFamily="34" charset="0"/>
            <a:cs typeface="Arial" panose="020B0604020202020204" pitchFamily="34" charset="0"/>
          </a:endParaRPr>
        </a:p>
        <a:p>
          <a:endParaRPr lang="en-IN" sz="1000" b="0" i="1"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8</xdr:col>
      <xdr:colOff>7620</xdr:colOff>
      <xdr:row>1</xdr:row>
      <xdr:rowOff>160020</xdr:rowOff>
    </xdr:from>
    <xdr:to>
      <xdr:col>16</xdr:col>
      <xdr:colOff>205740</xdr:colOff>
      <xdr:row>10</xdr:row>
      <xdr:rowOff>45720</xdr:rowOff>
    </xdr:to>
    <xdr:sp macro="" textlink="">
      <xdr:nvSpPr>
        <xdr:cNvPr id="2" name="TextBox 1">
          <a:extLst>
            <a:ext uri="{FF2B5EF4-FFF2-40B4-BE49-F238E27FC236}">
              <a16:creationId xmlns:a16="http://schemas.microsoft.com/office/drawing/2014/main" id="{F3DCBCD4-7429-4275-9A54-DD048996E9D4}"/>
            </a:ext>
          </a:extLst>
        </xdr:cNvPr>
        <xdr:cNvSpPr txBox="1"/>
      </xdr:nvSpPr>
      <xdr:spPr>
        <a:xfrm>
          <a:off x="7985760" y="335280"/>
          <a:ext cx="5074920" cy="139446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a:solidFill>
                <a:schemeClr val="dk1"/>
              </a:solidFill>
              <a:effectLst/>
              <a:latin typeface="Arial" panose="020B0604020202020204" pitchFamily="34" charset="0"/>
              <a:ea typeface="+mn-ea"/>
              <a:cs typeface="Arial" panose="020B0604020202020204" pitchFamily="34" charset="0"/>
            </a:rPr>
            <a:t>1.</a:t>
          </a:r>
          <a:r>
            <a:rPr lang="en-IN" sz="1000" baseline="0">
              <a:solidFill>
                <a:schemeClr val="dk1"/>
              </a:solidFill>
              <a:effectLst/>
              <a:latin typeface="Arial" panose="020B0604020202020204" pitchFamily="34" charset="0"/>
              <a:ea typeface="+mn-ea"/>
              <a:cs typeface="Arial" panose="020B0604020202020204" pitchFamily="34" charset="0"/>
            </a:rPr>
            <a:t> Calculate the EMI for the education loan</a:t>
          </a:r>
          <a:endParaRPr lang="en-IN" sz="1000">
            <a:effectLst/>
            <a:latin typeface="Arial" panose="020B0604020202020204" pitchFamily="34" charset="0"/>
            <a:cs typeface="Arial" panose="020B0604020202020204" pitchFamily="34" charset="0"/>
          </a:endParaRPr>
        </a:p>
        <a:p>
          <a:r>
            <a:rPr lang="en-IN" sz="1000" baseline="0">
              <a:solidFill>
                <a:schemeClr val="dk1"/>
              </a:solidFill>
              <a:effectLst/>
              <a:latin typeface="Arial" panose="020B0604020202020204" pitchFamily="34" charset="0"/>
              <a:ea typeface="+mn-ea"/>
              <a:cs typeface="Arial" panose="020B0604020202020204" pitchFamily="34" charset="0"/>
            </a:rPr>
            <a:t>2. If the borrower has a capacity to pay Rs. 100,000 as EMI, what would be his revised tenure? </a:t>
          </a:r>
          <a:endParaRPr lang="en-IN" sz="1000">
            <a:effectLst/>
            <a:latin typeface="Arial" panose="020B0604020202020204" pitchFamily="34" charset="0"/>
            <a:cs typeface="Arial" panose="020B0604020202020204" pitchFamily="34" charset="0"/>
          </a:endParaRP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7</xdr:col>
      <xdr:colOff>0</xdr:colOff>
      <xdr:row>2</xdr:row>
      <xdr:rowOff>0</xdr:rowOff>
    </xdr:from>
    <xdr:to>
      <xdr:col>14</xdr:col>
      <xdr:colOff>340361</xdr:colOff>
      <xdr:row>9</xdr:row>
      <xdr:rowOff>101137</xdr:rowOff>
    </xdr:to>
    <xdr:sp macro="" textlink="">
      <xdr:nvSpPr>
        <xdr:cNvPr id="2" name="TextBox 1">
          <a:extLst>
            <a:ext uri="{FF2B5EF4-FFF2-40B4-BE49-F238E27FC236}">
              <a16:creationId xmlns:a16="http://schemas.microsoft.com/office/drawing/2014/main" id="{9BF926E1-5BD1-46B0-A400-2224428D917A}"/>
            </a:ext>
          </a:extLst>
        </xdr:cNvPr>
        <xdr:cNvSpPr txBox="1"/>
      </xdr:nvSpPr>
      <xdr:spPr>
        <a:xfrm>
          <a:off x="8183880" y="342900"/>
          <a:ext cx="4607561" cy="1274617"/>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Automate &amp; calculate per head contribution for each date.</a:t>
          </a:r>
        </a:p>
        <a:p>
          <a:r>
            <a:rPr lang="en-IN" sz="1000" baseline="0">
              <a:latin typeface="Arial" panose="020B0604020202020204" pitchFamily="34" charset="0"/>
              <a:cs typeface="Arial" panose="020B0604020202020204" pitchFamily="34" charset="0"/>
            </a:rPr>
            <a:t>2. Find out who has spent the highest and 2nd highest amount on parties?</a:t>
          </a: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 </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10</xdr:col>
      <xdr:colOff>327660</xdr:colOff>
      <xdr:row>3</xdr:row>
      <xdr:rowOff>7620</xdr:rowOff>
    </xdr:from>
    <xdr:to>
      <xdr:col>18</xdr:col>
      <xdr:colOff>106680</xdr:colOff>
      <xdr:row>11</xdr:row>
      <xdr:rowOff>38100</xdr:rowOff>
    </xdr:to>
    <xdr:sp macro="" textlink="">
      <xdr:nvSpPr>
        <xdr:cNvPr id="2" name="TextBox 1">
          <a:extLst>
            <a:ext uri="{FF2B5EF4-FFF2-40B4-BE49-F238E27FC236}">
              <a16:creationId xmlns:a16="http://schemas.microsoft.com/office/drawing/2014/main" id="{6347D3EA-0455-4E6A-AB52-7AAB7F173142}"/>
            </a:ext>
          </a:extLst>
        </xdr:cNvPr>
        <xdr:cNvSpPr txBox="1"/>
      </xdr:nvSpPr>
      <xdr:spPr>
        <a:xfrm>
          <a:off x="7589520" y="518160"/>
          <a:ext cx="4655820" cy="137160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Get stock prices &amp; other financial data in Excel</a:t>
          </a: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2. Webscrape the data from the link mentioned in cell B4</a:t>
          </a:r>
        </a:p>
        <a:p>
          <a:r>
            <a:rPr lang="en-IN" sz="1000" baseline="0">
              <a:latin typeface="Arial" panose="020B0604020202020204" pitchFamily="34" charset="0"/>
              <a:cs typeface="Arial" panose="020B0604020202020204" pitchFamily="34" charset="0"/>
            </a:rPr>
            <a:t>3. Understand new data types in Excel - Geography &amp; Stocks</a:t>
          </a: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 </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4</xdr:col>
      <xdr:colOff>430105</xdr:colOff>
      <xdr:row>4</xdr:row>
      <xdr:rowOff>134853</xdr:rowOff>
    </xdr:from>
    <xdr:to>
      <xdr:col>12</xdr:col>
      <xdr:colOff>160866</xdr:colOff>
      <xdr:row>11</xdr:row>
      <xdr:rowOff>54803</xdr:rowOff>
    </xdr:to>
    <xdr:sp macro="" textlink="">
      <xdr:nvSpPr>
        <xdr:cNvPr id="2" name="TextBox 1">
          <a:extLst>
            <a:ext uri="{FF2B5EF4-FFF2-40B4-BE49-F238E27FC236}">
              <a16:creationId xmlns:a16="http://schemas.microsoft.com/office/drawing/2014/main" id="{959000E7-9648-4FEC-BC15-18CF813D2465}"/>
            </a:ext>
          </a:extLst>
        </xdr:cNvPr>
        <xdr:cNvSpPr txBox="1"/>
      </xdr:nvSpPr>
      <xdr:spPr>
        <a:xfrm>
          <a:off x="4285825" y="813033"/>
          <a:ext cx="4607561" cy="126107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Analyse observe the data and make a visualisation (chart) out of the data. </a:t>
          </a:r>
        </a:p>
        <a:p>
          <a:r>
            <a:rPr lang="en-IN" sz="1000" baseline="0">
              <a:latin typeface="Arial" panose="020B0604020202020204" pitchFamily="34" charset="0"/>
              <a:cs typeface="Arial" panose="020B0604020202020204" pitchFamily="34" charset="0"/>
            </a:rPr>
            <a:t>As a better analyst, think of better ways to automate the updation process when the new quarterly data is available.</a:t>
          </a: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 </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9</xdr:col>
      <xdr:colOff>609599</xdr:colOff>
      <xdr:row>4</xdr:row>
      <xdr:rowOff>0</xdr:rowOff>
    </xdr:from>
    <xdr:to>
      <xdr:col>19</xdr:col>
      <xdr:colOff>371474</xdr:colOff>
      <xdr:row>14</xdr:row>
      <xdr:rowOff>123825</xdr:rowOff>
    </xdr:to>
    <xdr:sp macro="" textlink="">
      <xdr:nvSpPr>
        <xdr:cNvPr id="2" name="TextBox 1">
          <a:extLst>
            <a:ext uri="{FF2B5EF4-FFF2-40B4-BE49-F238E27FC236}">
              <a16:creationId xmlns:a16="http://schemas.microsoft.com/office/drawing/2014/main" id="{F0D13B67-36CF-45F3-BF90-4FCA2BE2FB03}"/>
            </a:ext>
          </a:extLst>
        </xdr:cNvPr>
        <xdr:cNvSpPr txBox="1"/>
      </xdr:nvSpPr>
      <xdr:spPr>
        <a:xfrm>
          <a:off x="11010899" y="670560"/>
          <a:ext cx="5857875" cy="1800225"/>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Understand and apply the finance concepts learnt in (undergrad, MBA) and compute IRR &amp; NPV</a:t>
          </a:r>
        </a:p>
        <a:p>
          <a:endParaRPr lang="en-IN" sz="1000" baseline="0">
            <a:latin typeface="Arial" panose="020B0604020202020204" pitchFamily="34" charset="0"/>
            <a:cs typeface="Arial" panose="020B0604020202020204" pitchFamily="34" charset="0"/>
          </a:endParaRPr>
        </a:p>
        <a:p>
          <a:r>
            <a:rPr lang="en-IN" sz="1000" baseline="0">
              <a:latin typeface="Arial" panose="020B0604020202020204" pitchFamily="34" charset="0"/>
              <a:cs typeface="Arial" panose="020B0604020202020204" pitchFamily="34" charset="0"/>
            </a:rPr>
            <a:t>2. Make the cell B19 into a named range.</a:t>
          </a:r>
        </a:p>
        <a:p>
          <a:endParaRPr lang="en-IN" sz="1000" baseline="0">
            <a:latin typeface="Arial" panose="020B0604020202020204" pitchFamily="34" charset="0"/>
            <a:cs typeface="Arial" panose="020B0604020202020204" pitchFamily="34" charset="0"/>
          </a:endParaRPr>
        </a:p>
        <a:p>
          <a:r>
            <a:rPr lang="en-IN" sz="1000" baseline="0">
              <a:latin typeface="Arial" panose="020B0604020202020204" pitchFamily="34" charset="0"/>
              <a:cs typeface="Arial" panose="020B0604020202020204" pitchFamily="34" charset="0"/>
            </a:rPr>
            <a:t>3. Explore Data validation inputs in Excel and add them to input cells for Discount Rates.</a:t>
          </a:r>
        </a:p>
        <a:p>
          <a:endParaRPr lang="en-IN" sz="1000" baseline="0">
            <a:latin typeface="Arial" panose="020B0604020202020204" pitchFamily="34" charset="0"/>
            <a:cs typeface="Arial" panose="020B0604020202020204" pitchFamily="34" charset="0"/>
          </a:endParaRP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 </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8</xdr:col>
      <xdr:colOff>566057</xdr:colOff>
      <xdr:row>3</xdr:row>
      <xdr:rowOff>3265</xdr:rowOff>
    </xdr:from>
    <xdr:to>
      <xdr:col>15</xdr:col>
      <xdr:colOff>391885</xdr:colOff>
      <xdr:row>9</xdr:row>
      <xdr:rowOff>21771</xdr:rowOff>
    </xdr:to>
    <xdr:sp macro="" textlink="">
      <xdr:nvSpPr>
        <xdr:cNvPr id="2" name="TextBox 1">
          <a:extLst>
            <a:ext uri="{FF2B5EF4-FFF2-40B4-BE49-F238E27FC236}">
              <a16:creationId xmlns:a16="http://schemas.microsoft.com/office/drawing/2014/main" id="{99557E95-3065-4B9E-809D-039CBF371068}"/>
            </a:ext>
          </a:extLst>
        </xdr:cNvPr>
        <xdr:cNvSpPr txBox="1"/>
      </xdr:nvSpPr>
      <xdr:spPr>
        <a:xfrm>
          <a:off x="9245237" y="506185"/>
          <a:ext cx="7362008" cy="1359626"/>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Give ranks to each companies based on market cap. (Universal Rank)</a:t>
          </a:r>
        </a:p>
        <a:p>
          <a:r>
            <a:rPr lang="en-IN" sz="1000" baseline="0">
              <a:latin typeface="Arial" panose="020B0604020202020204" pitchFamily="34" charset="0"/>
              <a:cs typeface="Arial" panose="020B0604020202020204" pitchFamily="34" charset="0"/>
            </a:rPr>
            <a:t>2. Give ranks to companies conditional to sector (Rank among that sector)</a:t>
          </a:r>
        </a:p>
        <a:p>
          <a:r>
            <a:rPr lang="en-IN" sz="1000" baseline="0">
              <a:latin typeface="Arial" panose="020B0604020202020204" pitchFamily="34" charset="0"/>
              <a:cs typeface="Arial" panose="020B0604020202020204" pitchFamily="34" charset="0"/>
            </a:rPr>
            <a:t>3. Make the dashboard &amp; compute KPI as mentioned below</a:t>
          </a: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 </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5</xdr:col>
      <xdr:colOff>411480</xdr:colOff>
      <xdr:row>4</xdr:row>
      <xdr:rowOff>137160</xdr:rowOff>
    </xdr:from>
    <xdr:to>
      <xdr:col>14</xdr:col>
      <xdr:colOff>213360</xdr:colOff>
      <xdr:row>14</xdr:row>
      <xdr:rowOff>45720</xdr:rowOff>
    </xdr:to>
    <xdr:sp macro="" textlink="">
      <xdr:nvSpPr>
        <xdr:cNvPr id="2" name="TextBox 1">
          <a:extLst>
            <a:ext uri="{FF2B5EF4-FFF2-40B4-BE49-F238E27FC236}">
              <a16:creationId xmlns:a16="http://schemas.microsoft.com/office/drawing/2014/main" id="{8351873C-1A4A-4FA8-87E5-5245D6FC089D}"/>
            </a:ext>
          </a:extLst>
        </xdr:cNvPr>
        <xdr:cNvSpPr txBox="1"/>
      </xdr:nvSpPr>
      <xdr:spPr>
        <a:xfrm>
          <a:off x="5722620" y="815340"/>
          <a:ext cx="5288280" cy="176784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Ramanujan Ltd is a courier company with the courier servies over below mentioned routes. The management wants to the most busy route (basis column C)</a:t>
          </a:r>
        </a:p>
        <a:p>
          <a:endParaRPr lang="en-IN" sz="1000" baseline="0">
            <a:latin typeface="Arial" panose="020B0604020202020204" pitchFamily="34" charset="0"/>
            <a:cs typeface="Arial" panose="020B0604020202020204" pitchFamily="34" charset="0"/>
          </a:endParaRPr>
        </a:p>
        <a:p>
          <a:r>
            <a:rPr lang="en-IN" sz="1000" baseline="0">
              <a:latin typeface="Arial" panose="020B0604020202020204" pitchFamily="34" charset="0"/>
              <a:cs typeface="Arial" panose="020B0604020202020204" pitchFamily="34" charset="0"/>
            </a:rPr>
            <a:t>2. Please note they don't want to see turnover on standalone (source and destination) basis but on consolidated basis. So Row 7 and Row 26 are to be added up to see buisest route.</a:t>
          </a: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a:t>
          </a: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628F4E3-6083-4AD0-87D0-4BBCB1060BD8}" name="Table1" displayName="Table1" ref="F18:F22" totalsRowShown="0" headerRowDxfId="3" dataDxfId="2">
  <autoFilter ref="F18:F22" xr:uid="{131E53EE-454E-4E6A-9189-77E706814399}"/>
  <tableColumns count="1">
    <tableColumn id="1" xr3:uid="{4392AF81-D3EB-4069-8EB6-391BB4A4C5A0}" name="Discount rates for this Quarter from Experts" dataDxfId="1"/>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kagr.club/home"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hyperlink" Target="https://www.fast-standard.org/" TargetMode="External"/><Relationship Id="rId1" Type="http://schemas.openxmlformats.org/officeDocument/2006/relationships/hyperlink" Target="https://www.linkedin.com/posts/amtechinmaya_financialmodelling-decentralised-chinmayaamteexcel-activity-6948872772412395520-0nvz?utm_source=linkedin_share&amp;utm_medium=member_desktop_web" TargetMode="Externa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hyperlink" Target="https://emicalculator.net/" TargetMode="Externa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hyperlink" Target="https://www.worldometers.info/world-population/population-by-country/" TargetMode="Externa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8.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4.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9D880-983E-4727-8ED4-FC7282CDB2CC}">
  <sheetPr codeName="Sheet20"/>
  <dimension ref="A1:M30"/>
  <sheetViews>
    <sheetView showGridLines="0" tabSelected="1" zoomScale="80" zoomScaleNormal="80" workbookViewId="0">
      <selection activeCell="B4" sqref="B4"/>
    </sheetView>
  </sheetViews>
  <sheetFormatPr defaultColWidth="0" defaultRowHeight="12.75" zeroHeight="1" x14ac:dyDescent="0.35"/>
  <cols>
    <col min="1" max="2" width="4.6640625" style="3" customWidth="1"/>
    <col min="3" max="3" width="26.1328125" style="3" bestFit="1" customWidth="1"/>
    <col min="4" max="7" width="8.86328125" style="3" customWidth="1"/>
    <col min="8" max="8" width="100.796875" style="3" customWidth="1"/>
    <col min="9" max="12" width="5.796875" style="3" customWidth="1"/>
    <col min="13" max="13" width="8.86328125" style="3" customWidth="1"/>
    <col min="14" max="16384" width="8.86328125" style="3" hidden="1"/>
  </cols>
  <sheetData>
    <row r="1" spans="1:12" x14ac:dyDescent="0.35"/>
    <row r="2" spans="1:12" ht="17.25" x14ac:dyDescent="0.45">
      <c r="A2" s="228" t="s">
        <v>663</v>
      </c>
    </row>
    <row r="3" spans="1:12" x14ac:dyDescent="0.35"/>
    <row r="4" spans="1:12" ht="15" x14ac:dyDescent="0.4">
      <c r="B4" s="230" t="s">
        <v>643</v>
      </c>
      <c r="C4" s="231"/>
      <c r="D4" s="231"/>
      <c r="E4" s="231"/>
      <c r="F4" s="232"/>
    </row>
    <row r="5" spans="1:12" x14ac:dyDescent="0.35"/>
    <row r="6" spans="1:12" ht="13.15" thickBot="1" x14ac:dyDescent="0.4">
      <c r="B6" s="218">
        <v>1</v>
      </c>
      <c r="C6" s="20" t="s">
        <v>644</v>
      </c>
    </row>
    <row r="7" spans="1:12" ht="13.5" thickBot="1" x14ac:dyDescent="0.45">
      <c r="B7" s="219">
        <v>2</v>
      </c>
      <c r="C7" s="20" t="s">
        <v>645</v>
      </c>
      <c r="H7" s="215" t="s">
        <v>664</v>
      </c>
      <c r="I7" s="208"/>
      <c r="J7" s="208"/>
      <c r="K7" s="208"/>
      <c r="L7" s="209"/>
    </row>
    <row r="8" spans="1:12" ht="13.15" thickBot="1" x14ac:dyDescent="0.4">
      <c r="B8" s="219">
        <v>3</v>
      </c>
      <c r="C8" s="20" t="s">
        <v>646</v>
      </c>
      <c r="H8" s="210" t="s">
        <v>665</v>
      </c>
      <c r="I8" s="211"/>
      <c r="J8" s="211"/>
      <c r="K8" s="211"/>
      <c r="L8" s="212"/>
    </row>
    <row r="9" spans="1:12" ht="13.15" thickBot="1" x14ac:dyDescent="0.4">
      <c r="B9" s="219">
        <v>4</v>
      </c>
      <c r="C9" s="20" t="s">
        <v>647</v>
      </c>
      <c r="E9" s="20" t="s">
        <v>673</v>
      </c>
      <c r="H9" s="210" t="s">
        <v>667</v>
      </c>
      <c r="I9" s="211"/>
      <c r="J9" s="211"/>
      <c r="K9" s="211"/>
      <c r="L9" s="212"/>
    </row>
    <row r="10" spans="1:12" ht="13.15" thickBot="1" x14ac:dyDescent="0.4">
      <c r="B10" s="219">
        <v>5</v>
      </c>
      <c r="C10" s="20" t="s">
        <v>67</v>
      </c>
      <c r="H10" s="233" t="s">
        <v>676</v>
      </c>
      <c r="I10" s="211"/>
      <c r="J10" s="211"/>
      <c r="K10" s="211"/>
      <c r="L10" s="212"/>
    </row>
    <row r="11" spans="1:12" ht="13.5" thickBot="1" x14ac:dyDescent="0.45">
      <c r="B11" s="219">
        <v>6</v>
      </c>
      <c r="C11" s="20" t="s">
        <v>648</v>
      </c>
      <c r="H11" s="207" t="s">
        <v>672</v>
      </c>
      <c r="I11" s="216"/>
      <c r="J11" s="216"/>
      <c r="K11" s="216"/>
      <c r="L11" s="217"/>
    </row>
    <row r="12" spans="1:12" ht="13.5" thickBot="1" x14ac:dyDescent="0.45">
      <c r="B12" s="219">
        <v>7</v>
      </c>
      <c r="C12" s="20" t="s">
        <v>649</v>
      </c>
      <c r="H12" s="207" t="s">
        <v>674</v>
      </c>
      <c r="I12" s="216"/>
      <c r="J12" s="216"/>
      <c r="K12" s="216"/>
      <c r="L12" s="217"/>
    </row>
    <row r="13" spans="1:12" ht="13.15" thickBot="1" x14ac:dyDescent="0.4">
      <c r="B13" s="219">
        <v>8</v>
      </c>
      <c r="C13" s="20" t="s">
        <v>650</v>
      </c>
      <c r="H13" s="210" t="s">
        <v>668</v>
      </c>
      <c r="I13" s="211"/>
      <c r="J13" s="211"/>
      <c r="K13" s="211"/>
      <c r="L13" s="212"/>
    </row>
    <row r="14" spans="1:12" ht="13.15" thickBot="1" x14ac:dyDescent="0.4">
      <c r="B14" s="219">
        <v>9</v>
      </c>
      <c r="C14" s="20" t="s">
        <v>107</v>
      </c>
      <c r="H14" s="210" t="s">
        <v>666</v>
      </c>
      <c r="I14" s="211"/>
      <c r="J14" s="211"/>
      <c r="K14" s="211"/>
      <c r="L14" s="212"/>
    </row>
    <row r="15" spans="1:12" ht="13.15" thickBot="1" x14ac:dyDescent="0.4">
      <c r="B15" s="219">
        <v>10</v>
      </c>
      <c r="C15" s="20" t="s">
        <v>651</v>
      </c>
      <c r="H15" s="220" t="s">
        <v>675</v>
      </c>
      <c r="I15" s="213"/>
      <c r="J15" s="213"/>
      <c r="K15" s="213"/>
      <c r="L15" s="214"/>
    </row>
    <row r="16" spans="1:12" ht="13.15" thickBot="1" x14ac:dyDescent="0.4">
      <c r="B16" s="219">
        <v>11</v>
      </c>
      <c r="C16" s="20" t="s">
        <v>363</v>
      </c>
    </row>
    <row r="17" spans="2:12" ht="13.15" thickBot="1" x14ac:dyDescent="0.4">
      <c r="B17" s="219">
        <v>12</v>
      </c>
      <c r="C17" s="20" t="s">
        <v>214</v>
      </c>
    </row>
    <row r="18" spans="2:12" ht="13.5" thickBot="1" x14ac:dyDescent="0.45">
      <c r="B18" s="219">
        <v>13</v>
      </c>
      <c r="C18" s="20" t="s">
        <v>652</v>
      </c>
      <c r="H18" s="215" t="s">
        <v>659</v>
      </c>
      <c r="I18" s="208"/>
      <c r="J18" s="208"/>
      <c r="K18" s="208"/>
      <c r="L18" s="209"/>
    </row>
    <row r="19" spans="2:12" ht="13.15" thickBot="1" x14ac:dyDescent="0.4">
      <c r="B19" s="219">
        <v>14</v>
      </c>
      <c r="C19" s="20" t="s">
        <v>653</v>
      </c>
      <c r="H19" s="210" t="s">
        <v>660</v>
      </c>
      <c r="I19" s="211"/>
      <c r="J19" s="211"/>
      <c r="K19" s="211"/>
      <c r="L19" s="212"/>
    </row>
    <row r="20" spans="2:12" ht="13.15" thickBot="1" x14ac:dyDescent="0.4">
      <c r="B20" s="219">
        <v>15</v>
      </c>
      <c r="C20" s="20" t="s">
        <v>654</v>
      </c>
      <c r="H20" s="210" t="s">
        <v>661</v>
      </c>
      <c r="I20" s="211"/>
      <c r="J20" s="211"/>
      <c r="K20" s="211"/>
      <c r="L20" s="212"/>
    </row>
    <row r="21" spans="2:12" ht="13.15" thickBot="1" x14ac:dyDescent="0.4">
      <c r="B21" s="219">
        <v>16</v>
      </c>
      <c r="C21" s="20" t="s">
        <v>655</v>
      </c>
      <c r="H21" s="210" t="s">
        <v>662</v>
      </c>
      <c r="I21" s="211"/>
      <c r="J21" s="211"/>
      <c r="K21" s="211"/>
      <c r="L21" s="212"/>
    </row>
    <row r="22" spans="2:12" ht="13.15" thickBot="1" x14ac:dyDescent="0.4">
      <c r="B22" s="219">
        <v>17</v>
      </c>
      <c r="C22" s="20" t="s">
        <v>656</v>
      </c>
      <c r="H22" s="210" t="s">
        <v>671</v>
      </c>
      <c r="I22" s="211"/>
      <c r="J22" s="211"/>
      <c r="K22" s="211"/>
      <c r="L22" s="212"/>
    </row>
    <row r="23" spans="2:12" ht="13.15" thickBot="1" x14ac:dyDescent="0.4">
      <c r="B23" s="219">
        <v>18</v>
      </c>
      <c r="C23" s="20" t="s">
        <v>657</v>
      </c>
      <c r="H23" s="229"/>
      <c r="I23" s="213"/>
      <c r="J23" s="213"/>
      <c r="K23" s="213"/>
      <c r="L23" s="214"/>
    </row>
    <row r="24" spans="2:12" x14ac:dyDescent="0.35">
      <c r="B24" s="221">
        <v>19</v>
      </c>
      <c r="C24" s="20" t="s">
        <v>658</v>
      </c>
    </row>
    <row r="25" spans="2:12" x14ac:dyDescent="0.35"/>
    <row r="26" spans="2:12" ht="13.15" thickBot="1" x14ac:dyDescent="0.4"/>
    <row r="27" spans="2:12" x14ac:dyDescent="0.35">
      <c r="B27" s="222" t="s">
        <v>670</v>
      </c>
      <c r="C27" s="223"/>
      <c r="D27" s="223"/>
      <c r="E27" s="223"/>
      <c r="F27" s="223"/>
      <c r="G27" s="223"/>
      <c r="H27" s="224"/>
    </row>
    <row r="28" spans="2:12" ht="13.15" thickBot="1" x14ac:dyDescent="0.4">
      <c r="B28" s="225" t="s">
        <v>669</v>
      </c>
      <c r="C28" s="226"/>
      <c r="D28" s="226"/>
      <c r="E28" s="226"/>
      <c r="F28" s="226"/>
      <c r="G28" s="226"/>
      <c r="H28" s="227"/>
    </row>
    <row r="29" spans="2:12" x14ac:dyDescent="0.35"/>
    <row r="30" spans="2:12" x14ac:dyDescent="0.35"/>
  </sheetData>
  <hyperlinks>
    <hyperlink ref="C6" location="'3D Lookups'!A1" display="3D Lookups" xr:uid="{3A0D79DB-F3B2-4E7A-90F4-50FA5143A908}"/>
    <hyperlink ref="C7" location="'Approximate Lookups'!A1" display="Approximate Lookups" xr:uid="{A0ED9089-6170-4E8E-9D8E-78D7DCA13490}"/>
    <hyperlink ref="C8" location="'Cell Ref ($) &amp; Dynamic Arrays'!A1" display="Cell Ref ($) &amp; Dynamic Arrays" xr:uid="{D290861F-62A9-41EE-8259-474C56D2FEEC}"/>
    <hyperlink ref="C9" location="'Dashboard &amp; Rankif'!A1" display="Dashboard &amp; Rankif" xr:uid="{A2204218-6E94-4871-8B4E-620138B0B6D3}"/>
    <hyperlink ref="C10" location="'Data Cleaning &amp; Analysis'!A1" display="Data Cleaning &amp; Analysis" xr:uid="{9D4E5C8C-E311-4099-9415-B5D3BD6F5045}"/>
    <hyperlink ref="C11" location="'Data visualization'!A1" display="Data visualization" xr:uid="{A3C9A347-5F3C-4F6B-8484-A917C83C0E90}"/>
    <hyperlink ref="C12" location="'DataTransform - SUBSTITUTE'!A1" display="DataTransform - SUBSTITUTE" xr:uid="{0EF11092-D12E-4A4D-B827-C94A09ABD822}"/>
    <hyperlink ref="C13" location="'DataTypes'!A1" display="DataTypes" xr:uid="{F746458D-C013-448C-BFFF-2A1C1DFCFF85}"/>
    <hyperlink ref="C14" location="'Dateing Tips'!A1" display="Dateing Tips" xr:uid="{26783FAD-5245-488C-8B9B-72F86B536CA8}"/>
    <hyperlink ref="C15" location="'EMI Computations - Goal Seek'!A1" display="EMI Computations - Goal Seek" xr:uid="{2CDD59E0-72BE-4E8C-B704-73883125C7FC}"/>
    <hyperlink ref="C16" location="'Ethos of Business Modelling'!A1" display="Ethos of Business Modelling" xr:uid="{BFBDD1AA-BC2B-41C5-A53F-0A824A14882B}"/>
    <hyperlink ref="C17" location="'Find &amp; Replace'!A1" display="Find &amp; Replace" xr:uid="{5519B9C5-6E62-455B-AB58-F722CB231CDB}"/>
    <hyperlink ref="C18" location="'Lookups'!A1" display="Lookups" xr:uid="{05F40DEC-030E-41D4-9BBC-BBF383056B53}"/>
    <hyperlink ref="C19" location="'Multi-Vlookup'!A1" display="Multi-Vlookup" xr:uid="{317A65A3-BE9C-41B3-BF28-85BF8D102B5C}"/>
    <hyperlink ref="C20" location="'NPV, IRR &amp; DV'!A1" display="NPV, IRR &amp; DV" xr:uid="{6F65E2D9-3B23-428A-9EF1-DA6E132338BF}"/>
    <hyperlink ref="C21" location="'Pivots, Countifs, #, Flash Fill'!A1" display="Pivots, Countifs, #, Flash Fill" xr:uid="{088496D4-CDC0-4922-AFC0-201F7495F6D5}"/>
    <hyperlink ref="C22" location="'PowerQuery'!A1" display="PowerQuery" xr:uid="{57CC2A8F-167F-4A3F-8720-846BB1223F27}"/>
    <hyperlink ref="C23" location="'Revenue Analysis PrimeNum'!A1" display="Revenue Analysis PrimeNum" xr:uid="{2FDE8269-BCDA-4B19-83A9-13DBB3B46899}"/>
    <hyperlink ref="C24" location="'Take_Home_Case_Studies&gt;&gt;'!A1" display="Take_Home_Case_Studies&gt;&gt;" xr:uid="{12F93D86-2FE8-4396-AD06-4DFE0682F35E}"/>
    <hyperlink ref="E9" r:id="rId1" xr:uid="{87EAA1E0-FE65-4803-9B44-BB57A64BA17B}"/>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9765C-EFB6-47C7-AE6D-C25EA2D8873D}">
  <sheetPr codeName="Sheet1"/>
  <dimension ref="A1:G62"/>
  <sheetViews>
    <sheetView showGridLines="0" zoomScale="80" zoomScaleNormal="80" workbookViewId="0"/>
  </sheetViews>
  <sheetFormatPr defaultColWidth="8.86328125" defaultRowHeight="12.75" outlineLevelRow="1" x14ac:dyDescent="0.35"/>
  <cols>
    <col min="1" max="1" width="35.796875" style="3" customWidth="1"/>
    <col min="2" max="5" width="18.796875" style="3" customWidth="1"/>
    <col min="6" max="16384" width="8.86328125" style="3"/>
  </cols>
  <sheetData>
    <row r="1" spans="1:1" ht="13.9" x14ac:dyDescent="0.4">
      <c r="A1" s="1" t="s">
        <v>67</v>
      </c>
    </row>
    <row r="3" spans="1:1" ht="13.15" x14ac:dyDescent="0.4">
      <c r="A3" s="4" t="s">
        <v>68</v>
      </c>
    </row>
    <row r="4" spans="1:1" x14ac:dyDescent="0.35">
      <c r="A4" s="3" t="s">
        <v>69</v>
      </c>
    </row>
    <row r="5" spans="1:1" x14ac:dyDescent="0.35">
      <c r="A5" s="3" t="s">
        <v>70</v>
      </c>
    </row>
    <row r="6" spans="1:1" x14ac:dyDescent="0.35">
      <c r="A6" s="3" t="s">
        <v>71</v>
      </c>
    </row>
    <row r="7" spans="1:1" x14ac:dyDescent="0.35">
      <c r="A7" s="3" t="s">
        <v>72</v>
      </c>
    </row>
    <row r="8" spans="1:1" x14ac:dyDescent="0.35">
      <c r="A8" s="3" t="s">
        <v>73</v>
      </c>
    </row>
    <row r="9" spans="1:1" x14ac:dyDescent="0.35">
      <c r="A9" s="3" t="s">
        <v>74</v>
      </c>
    </row>
    <row r="10" spans="1:1" x14ac:dyDescent="0.35">
      <c r="A10" s="3" t="s">
        <v>75</v>
      </c>
    </row>
    <row r="11" spans="1:1" x14ac:dyDescent="0.35">
      <c r="A11" s="3" t="s">
        <v>76</v>
      </c>
    </row>
    <row r="12" spans="1:1" x14ac:dyDescent="0.35">
      <c r="A12" s="3" t="s">
        <v>77</v>
      </c>
    </row>
    <row r="13" spans="1:1" x14ac:dyDescent="0.35">
      <c r="A13" s="3" t="s">
        <v>78</v>
      </c>
    </row>
    <row r="14" spans="1:1" x14ac:dyDescent="0.35">
      <c r="A14" s="3" t="s">
        <v>79</v>
      </c>
    </row>
    <row r="15" spans="1:1" x14ac:dyDescent="0.35">
      <c r="A15" s="3" t="s">
        <v>80</v>
      </c>
    </row>
    <row r="16" spans="1:1" x14ac:dyDescent="0.35">
      <c r="A16" s="3" t="s">
        <v>81</v>
      </c>
    </row>
    <row r="17" spans="1:2" x14ac:dyDescent="0.35">
      <c r="A17" s="3" t="s">
        <v>82</v>
      </c>
    </row>
    <row r="18" spans="1:2" x14ac:dyDescent="0.35">
      <c r="A18" s="3" t="s">
        <v>83</v>
      </c>
    </row>
    <row r="21" spans="1:2" x14ac:dyDescent="0.35">
      <c r="A21" s="3" t="s">
        <v>84</v>
      </c>
      <c r="B21" s="43"/>
    </row>
    <row r="22" spans="1:2" x14ac:dyDescent="0.35">
      <c r="A22" s="3" t="s">
        <v>85</v>
      </c>
      <c r="B22" s="43"/>
    </row>
    <row r="23" spans="1:2" x14ac:dyDescent="0.35">
      <c r="A23" s="3" t="s">
        <v>86</v>
      </c>
      <c r="B23" s="43"/>
    </row>
    <row r="24" spans="1:2" x14ac:dyDescent="0.35">
      <c r="A24" s="3" t="s">
        <v>87</v>
      </c>
      <c r="B24" s="43"/>
    </row>
    <row r="25" spans="1:2" x14ac:dyDescent="0.35">
      <c r="A25" s="3" t="s">
        <v>88</v>
      </c>
      <c r="B25" s="43"/>
    </row>
    <row r="26" spans="1:2" x14ac:dyDescent="0.35">
      <c r="A26" s="3" t="s">
        <v>89</v>
      </c>
      <c r="B26" s="43"/>
    </row>
    <row r="27" spans="1:2" x14ac:dyDescent="0.35">
      <c r="A27" s="3" t="s">
        <v>90</v>
      </c>
      <c r="B27" s="43"/>
    </row>
    <row r="28" spans="1:2" x14ac:dyDescent="0.35">
      <c r="A28" s="3" t="s">
        <v>91</v>
      </c>
      <c r="B28" s="43"/>
    </row>
    <row r="29" spans="1:2" x14ac:dyDescent="0.35">
      <c r="A29" s="3" t="s">
        <v>92</v>
      </c>
      <c r="B29" s="43"/>
    </row>
    <row r="32" spans="1:2" ht="13.15" x14ac:dyDescent="0.4">
      <c r="A32" s="4" t="s">
        <v>93</v>
      </c>
      <c r="B32" s="44" t="s">
        <v>94</v>
      </c>
    </row>
    <row r="33" spans="1:2" x14ac:dyDescent="0.35">
      <c r="A33" s="45" t="s">
        <v>95</v>
      </c>
      <c r="B33" s="46"/>
    </row>
    <row r="34" spans="1:2" x14ac:dyDescent="0.35">
      <c r="A34" s="45">
        <v>918394268627</v>
      </c>
      <c r="B34" s="46"/>
    </row>
    <row r="35" spans="1:2" x14ac:dyDescent="0.35">
      <c r="A35" s="45" t="s">
        <v>96</v>
      </c>
      <c r="B35" s="46"/>
    </row>
    <row r="36" spans="1:2" x14ac:dyDescent="0.35">
      <c r="A36" s="47">
        <v>9747648117</v>
      </c>
      <c r="B36" s="46"/>
    </row>
    <row r="37" spans="1:2" x14ac:dyDescent="0.35">
      <c r="A37" s="45" t="s">
        <v>97</v>
      </c>
      <c r="B37" s="46"/>
    </row>
    <row r="38" spans="1:2" x14ac:dyDescent="0.35">
      <c r="A38" s="47">
        <v>6586666667</v>
      </c>
      <c r="B38" s="46"/>
    </row>
    <row r="39" spans="1:2" x14ac:dyDescent="0.35">
      <c r="A39" s="47">
        <v>6178191193</v>
      </c>
      <c r="B39" s="46"/>
    </row>
    <row r="40" spans="1:2" x14ac:dyDescent="0.35">
      <c r="A40" s="47">
        <v>6832313457</v>
      </c>
      <c r="B40" s="46"/>
    </row>
    <row r="41" spans="1:2" x14ac:dyDescent="0.35">
      <c r="A41" s="45" t="s">
        <v>98</v>
      </c>
      <c r="B41" s="46"/>
    </row>
    <row r="42" spans="1:2" x14ac:dyDescent="0.35">
      <c r="A42" s="47">
        <v>9339711696</v>
      </c>
      <c r="B42" s="46"/>
    </row>
    <row r="43" spans="1:2" x14ac:dyDescent="0.35">
      <c r="A43" s="47">
        <v>8315456678</v>
      </c>
      <c r="B43" s="46"/>
    </row>
    <row r="44" spans="1:2" x14ac:dyDescent="0.35">
      <c r="A44" s="47">
        <v>7353576182</v>
      </c>
      <c r="B44" s="46"/>
    </row>
    <row r="45" spans="1:2" x14ac:dyDescent="0.35">
      <c r="A45" s="47">
        <v>8613783337</v>
      </c>
      <c r="B45" s="46"/>
    </row>
    <row r="50" spans="2:7" ht="13.15" thickBot="1" x14ac:dyDescent="0.4"/>
    <row r="51" spans="2:7" ht="13.5" thickBot="1" x14ac:dyDescent="0.45">
      <c r="B51" s="10" t="s">
        <v>10</v>
      </c>
      <c r="C51" s="11"/>
      <c r="D51" s="11"/>
      <c r="E51" s="11"/>
      <c r="F51" s="11"/>
      <c r="G51" s="12"/>
    </row>
    <row r="52" spans="2:7" hidden="1" outlineLevel="1" x14ac:dyDescent="0.35">
      <c r="B52" s="13"/>
      <c r="G52" s="14"/>
    </row>
    <row r="53" spans="2:7" hidden="1" outlineLevel="1" x14ac:dyDescent="0.35">
      <c r="B53" s="13" t="s">
        <v>99</v>
      </c>
      <c r="G53" s="14"/>
    </row>
    <row r="54" spans="2:7" hidden="1" outlineLevel="1" x14ac:dyDescent="0.35">
      <c r="B54" s="13" t="s">
        <v>100</v>
      </c>
      <c r="G54" s="14"/>
    </row>
    <row r="55" spans="2:7" hidden="1" outlineLevel="1" x14ac:dyDescent="0.35">
      <c r="B55" s="13" t="s">
        <v>101</v>
      </c>
      <c r="G55" s="14"/>
    </row>
    <row r="56" spans="2:7" hidden="1" outlineLevel="1" x14ac:dyDescent="0.35">
      <c r="B56" s="13" t="s">
        <v>102</v>
      </c>
      <c r="G56" s="14"/>
    </row>
    <row r="57" spans="2:7" hidden="1" outlineLevel="1" x14ac:dyDescent="0.35">
      <c r="B57" s="13" t="s">
        <v>103</v>
      </c>
      <c r="G57" s="14"/>
    </row>
    <row r="58" spans="2:7" hidden="1" outlineLevel="1" x14ac:dyDescent="0.35">
      <c r="B58" s="13" t="s">
        <v>104</v>
      </c>
      <c r="G58" s="14"/>
    </row>
    <row r="59" spans="2:7" hidden="1" outlineLevel="1" x14ac:dyDescent="0.35">
      <c r="B59" s="13" t="s">
        <v>105</v>
      </c>
      <c r="G59" s="14"/>
    </row>
    <row r="60" spans="2:7" hidden="1" outlineLevel="1" x14ac:dyDescent="0.35">
      <c r="B60" s="13" t="s">
        <v>106</v>
      </c>
      <c r="G60" s="14"/>
    </row>
    <row r="61" spans="2:7" ht="13.15" hidden="1" outlineLevel="1" thickBot="1" x14ac:dyDescent="0.4">
      <c r="B61" s="15"/>
      <c r="C61" s="16"/>
      <c r="D61" s="16"/>
      <c r="E61" s="16"/>
      <c r="F61" s="16"/>
      <c r="G61" s="17"/>
    </row>
    <row r="62" spans="2:7" collapsed="1" x14ac:dyDescent="0.35"/>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81E98-BB07-49C6-AE89-BC380316CBA0}">
  <sheetPr codeName="Sheet2"/>
  <dimension ref="A1:G34"/>
  <sheetViews>
    <sheetView showGridLines="0" zoomScale="70" zoomScaleNormal="70" workbookViewId="0"/>
  </sheetViews>
  <sheetFormatPr defaultColWidth="8.86328125" defaultRowHeight="12.75" outlineLevelRow="1" x14ac:dyDescent="0.35"/>
  <cols>
    <col min="1" max="3" width="8.86328125" style="3"/>
    <col min="4" max="5" width="110.796875" style="3" customWidth="1"/>
    <col min="6" max="16384" width="8.86328125" style="3"/>
  </cols>
  <sheetData>
    <row r="1" spans="1:5" s="21" customFormat="1" ht="15" customHeight="1" x14ac:dyDescent="0.4">
      <c r="A1" s="1" t="s">
        <v>271</v>
      </c>
      <c r="B1" s="71"/>
      <c r="C1" s="71"/>
      <c r="D1" s="71"/>
    </row>
    <row r="2" spans="1:5" ht="15" customHeight="1" thickBot="1" x14ac:dyDescent="0.4"/>
    <row r="3" spans="1:5" ht="64.150000000000006" thickBot="1" x14ac:dyDescent="0.4">
      <c r="D3" s="72" t="s">
        <v>272</v>
      </c>
      <c r="E3" s="73"/>
    </row>
    <row r="4" spans="1:5" ht="15" customHeight="1" x14ac:dyDescent="0.35"/>
    <row r="5" spans="1:5" x14ac:dyDescent="0.35">
      <c r="D5" s="3" t="s">
        <v>273</v>
      </c>
    </row>
    <row r="7" spans="1:5" ht="15" customHeight="1" x14ac:dyDescent="0.35"/>
    <row r="8" spans="1:5" ht="15" customHeight="1" x14ac:dyDescent="0.35"/>
    <row r="9" spans="1:5" ht="15" customHeight="1" x14ac:dyDescent="0.35"/>
    <row r="10" spans="1:5" ht="15" customHeight="1" x14ac:dyDescent="0.35"/>
    <row r="11" spans="1:5" ht="15" customHeight="1" x14ac:dyDescent="0.35"/>
    <row r="12" spans="1:5" ht="15" customHeight="1" x14ac:dyDescent="0.35"/>
    <row r="13" spans="1:5" ht="15" customHeight="1" x14ac:dyDescent="0.35"/>
    <row r="14" spans="1:5" ht="15" customHeight="1" x14ac:dyDescent="0.35"/>
    <row r="15" spans="1:5" ht="15" customHeight="1" x14ac:dyDescent="0.35"/>
    <row r="16" spans="1:5" ht="15" customHeight="1" x14ac:dyDescent="0.35">
      <c r="D16" s="74" t="s">
        <v>274</v>
      </c>
      <c r="E16" s="74" t="s">
        <v>275</v>
      </c>
    </row>
    <row r="17" spans="2:7" ht="15" customHeight="1" x14ac:dyDescent="0.35"/>
    <row r="18" spans="2:7" ht="15" customHeight="1" x14ac:dyDescent="0.35"/>
    <row r="22" spans="2:7" ht="13.15" thickBot="1" x14ac:dyDescent="0.4"/>
    <row r="23" spans="2:7" ht="13.5" thickBot="1" x14ac:dyDescent="0.45">
      <c r="B23" s="10" t="s">
        <v>10</v>
      </c>
      <c r="C23" s="11"/>
      <c r="D23" s="11"/>
      <c r="E23" s="11"/>
      <c r="F23" s="11"/>
      <c r="G23" s="12"/>
    </row>
    <row r="24" spans="2:7" hidden="1" outlineLevel="1" x14ac:dyDescent="0.35">
      <c r="B24" s="13"/>
      <c r="G24" s="14"/>
    </row>
    <row r="25" spans="2:7" hidden="1" outlineLevel="1" x14ac:dyDescent="0.35">
      <c r="B25" s="13" t="s">
        <v>276</v>
      </c>
      <c r="G25" s="14"/>
    </row>
    <row r="26" spans="2:7" hidden="1" outlineLevel="1" x14ac:dyDescent="0.35">
      <c r="B26" s="13" t="s">
        <v>277</v>
      </c>
      <c r="G26" s="14"/>
    </row>
    <row r="27" spans="2:7" hidden="1" outlineLevel="1" x14ac:dyDescent="0.35">
      <c r="B27" s="13" t="s">
        <v>278</v>
      </c>
      <c r="G27" s="14"/>
    </row>
    <row r="28" spans="2:7" hidden="1" outlineLevel="1" x14ac:dyDescent="0.35">
      <c r="B28" s="13" t="s">
        <v>279</v>
      </c>
      <c r="G28" s="14"/>
    </row>
    <row r="29" spans="2:7" hidden="1" outlineLevel="1" x14ac:dyDescent="0.35">
      <c r="B29" s="13" t="s">
        <v>280</v>
      </c>
      <c r="G29" s="14"/>
    </row>
    <row r="30" spans="2:7" hidden="1" outlineLevel="1" x14ac:dyDescent="0.35">
      <c r="B30" s="13" t="s">
        <v>281</v>
      </c>
      <c r="G30" s="14"/>
    </row>
    <row r="31" spans="2:7" hidden="1" outlineLevel="1" x14ac:dyDescent="0.35">
      <c r="B31" s="13" t="s">
        <v>282</v>
      </c>
      <c r="G31" s="14"/>
    </row>
    <row r="32" spans="2:7" hidden="1" outlineLevel="1" x14ac:dyDescent="0.35">
      <c r="B32" s="13" t="s">
        <v>283</v>
      </c>
      <c r="G32" s="14"/>
    </row>
    <row r="33" spans="2:7" ht="13.15" hidden="1" outlineLevel="1" thickBot="1" x14ac:dyDescent="0.4">
      <c r="B33" s="15"/>
      <c r="C33" s="16"/>
      <c r="D33" s="16"/>
      <c r="E33" s="16"/>
      <c r="F33" s="16"/>
      <c r="G33" s="17"/>
    </row>
    <row r="34" spans="2:7" collapsed="1" x14ac:dyDescent="0.35"/>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14892-C9D7-4F7B-84F8-3F6B77C3DCD9}">
  <sheetPr codeName="Sheet3"/>
  <dimension ref="A1:N34"/>
  <sheetViews>
    <sheetView showGridLines="0" workbookViewId="0"/>
  </sheetViews>
  <sheetFormatPr defaultColWidth="8.86328125" defaultRowHeight="12.75" outlineLevelRow="1" x14ac:dyDescent="0.35"/>
  <cols>
    <col min="1" max="1" width="25.796875" style="3" customWidth="1"/>
    <col min="2" max="2" width="12.796875" style="3" customWidth="1"/>
    <col min="3" max="4" width="8.86328125" style="3"/>
    <col min="5" max="6" width="10.33203125" style="3" bestFit="1" customWidth="1"/>
    <col min="7" max="8" width="8.86328125" style="3"/>
    <col min="9" max="9" width="10.33203125" style="3" bestFit="1" customWidth="1"/>
    <col min="10" max="10" width="25.86328125" style="3" bestFit="1" customWidth="1"/>
    <col min="11" max="11" width="10.33203125" style="3" bestFit="1" customWidth="1"/>
    <col min="12" max="16384" width="8.86328125" style="3"/>
  </cols>
  <sheetData>
    <row r="1" spans="1:11" ht="13.9" x14ac:dyDescent="0.4">
      <c r="A1" s="1" t="s">
        <v>107</v>
      </c>
    </row>
    <row r="4" spans="1:11" ht="13.15" x14ac:dyDescent="0.4">
      <c r="A4" s="3" t="s">
        <v>108</v>
      </c>
      <c r="B4" s="49"/>
      <c r="F4" s="48" t="s">
        <v>109</v>
      </c>
      <c r="J4" s="3" t="s">
        <v>110</v>
      </c>
      <c r="K4" s="50"/>
    </row>
    <row r="5" spans="1:11" x14ac:dyDescent="0.35">
      <c r="A5" s="3" t="s">
        <v>111</v>
      </c>
      <c r="B5" s="49"/>
      <c r="F5" s="51" t="s">
        <v>112</v>
      </c>
      <c r="J5" s="3" t="s">
        <v>113</v>
      </c>
      <c r="K5" s="50"/>
    </row>
    <row r="6" spans="1:11" ht="13.15" x14ac:dyDescent="0.4">
      <c r="A6" s="3" t="s">
        <v>114</v>
      </c>
      <c r="B6" s="49"/>
      <c r="F6" s="51" t="s">
        <v>115</v>
      </c>
      <c r="J6" s="3" t="s">
        <v>116</v>
      </c>
      <c r="K6" s="52"/>
    </row>
    <row r="7" spans="1:11" x14ac:dyDescent="0.35">
      <c r="A7" s="3" t="s">
        <v>117</v>
      </c>
      <c r="B7" s="49"/>
    </row>
    <row r="8" spans="1:11" ht="13.15" x14ac:dyDescent="0.4">
      <c r="J8" s="3" t="s">
        <v>118</v>
      </c>
      <c r="K8" s="52"/>
    </row>
    <row r="9" spans="1:11" ht="13.15" x14ac:dyDescent="0.4">
      <c r="A9" s="48" t="s">
        <v>119</v>
      </c>
    </row>
    <row r="10" spans="1:11" x14ac:dyDescent="0.35">
      <c r="A10" s="3" t="s">
        <v>120</v>
      </c>
      <c r="B10" s="3" t="s">
        <v>121</v>
      </c>
      <c r="E10" s="51"/>
    </row>
    <row r="11" spans="1:11" x14ac:dyDescent="0.35">
      <c r="A11" s="3" t="s">
        <v>122</v>
      </c>
      <c r="B11" s="3" t="s">
        <v>123</v>
      </c>
      <c r="E11" s="53"/>
    </row>
    <row r="13" spans="1:11" x14ac:dyDescent="0.35">
      <c r="A13" s="3" t="s">
        <v>124</v>
      </c>
      <c r="B13" s="54" t="s">
        <v>125</v>
      </c>
      <c r="C13" s="51"/>
    </row>
    <row r="17" spans="1:14" ht="13.15" x14ac:dyDescent="0.4">
      <c r="A17" s="3" t="s">
        <v>126</v>
      </c>
      <c r="I17" s="52">
        <v>45155</v>
      </c>
      <c r="J17" s="51"/>
      <c r="K17" s="52"/>
    </row>
    <row r="19" spans="1:14" ht="13.15" x14ac:dyDescent="0.4">
      <c r="A19" s="3" t="s">
        <v>127</v>
      </c>
      <c r="I19" s="52">
        <v>44920</v>
      </c>
      <c r="K19" s="52"/>
    </row>
    <row r="20" spans="1:14" ht="13.15" x14ac:dyDescent="0.4">
      <c r="A20" s="3" t="s">
        <v>128</v>
      </c>
      <c r="K20" s="52"/>
    </row>
    <row r="21" spans="1:14" x14ac:dyDescent="0.35">
      <c r="A21" s="3" t="s">
        <v>129</v>
      </c>
    </row>
    <row r="23" spans="1:14" ht="13.15" thickBot="1" x14ac:dyDescent="0.4"/>
    <row r="24" spans="1:14" ht="13.5" thickBot="1" x14ac:dyDescent="0.45">
      <c r="B24" s="10" t="s">
        <v>10</v>
      </c>
      <c r="C24" s="11"/>
      <c r="D24" s="11"/>
      <c r="E24" s="11"/>
      <c r="F24" s="11"/>
      <c r="G24" s="11"/>
      <c r="H24" s="11"/>
      <c r="I24" s="11"/>
      <c r="J24" s="11"/>
      <c r="K24" s="11"/>
      <c r="L24" s="11"/>
      <c r="M24" s="11"/>
      <c r="N24" s="12"/>
    </row>
    <row r="25" spans="1:14" hidden="1" outlineLevel="1" x14ac:dyDescent="0.35">
      <c r="B25" s="13"/>
      <c r="N25" s="14"/>
    </row>
    <row r="26" spans="1:14" ht="13.15" hidden="1" outlineLevel="1" x14ac:dyDescent="0.4">
      <c r="B26" s="55" t="s">
        <v>130</v>
      </c>
      <c r="N26" s="14"/>
    </row>
    <row r="27" spans="1:14" hidden="1" outlineLevel="1" x14ac:dyDescent="0.35">
      <c r="B27" s="13" t="s">
        <v>131</v>
      </c>
      <c r="N27" s="14"/>
    </row>
    <row r="28" spans="1:14" hidden="1" outlineLevel="1" x14ac:dyDescent="0.35">
      <c r="B28" s="13" t="s">
        <v>132</v>
      </c>
      <c r="N28" s="14"/>
    </row>
    <row r="29" spans="1:14" hidden="1" outlineLevel="1" x14ac:dyDescent="0.35">
      <c r="B29" s="13" t="s">
        <v>133</v>
      </c>
      <c r="N29" s="14"/>
    </row>
    <row r="30" spans="1:14" hidden="1" outlineLevel="1" x14ac:dyDescent="0.35">
      <c r="B30" s="13" t="s">
        <v>134</v>
      </c>
      <c r="N30" s="14"/>
    </row>
    <row r="31" spans="1:14" hidden="1" outlineLevel="1" x14ac:dyDescent="0.35">
      <c r="B31" s="13" t="s">
        <v>135</v>
      </c>
      <c r="N31" s="14"/>
    </row>
    <row r="32" spans="1:14" hidden="1" outlineLevel="1" x14ac:dyDescent="0.35">
      <c r="B32" s="13" t="s">
        <v>136</v>
      </c>
      <c r="N32" s="14"/>
    </row>
    <row r="33" spans="2:14" ht="13.15" hidden="1" outlineLevel="1" thickBot="1" x14ac:dyDescent="0.4">
      <c r="B33" s="15"/>
      <c r="C33" s="16"/>
      <c r="D33" s="16"/>
      <c r="E33" s="16"/>
      <c r="F33" s="16"/>
      <c r="G33" s="16"/>
      <c r="H33" s="16"/>
      <c r="I33" s="16"/>
      <c r="J33" s="16"/>
      <c r="K33" s="16"/>
      <c r="L33" s="16"/>
      <c r="M33" s="16"/>
      <c r="N33" s="17"/>
    </row>
    <row r="34" spans="2:14" collapsed="1" x14ac:dyDescent="0.3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6398F6-3945-4787-BB82-1E89EFF4B5E2}">
  <sheetPr codeName="Sheet4"/>
  <dimension ref="A1:K44"/>
  <sheetViews>
    <sheetView showGridLines="0" zoomScale="90" zoomScaleNormal="90" workbookViewId="0"/>
  </sheetViews>
  <sheetFormatPr defaultColWidth="8.86328125" defaultRowHeight="12.75" outlineLevelRow="1" x14ac:dyDescent="0.35"/>
  <cols>
    <col min="1" max="1" width="43.86328125" style="3" bestFit="1" customWidth="1"/>
    <col min="2" max="3" width="15.796875" style="3" customWidth="1"/>
    <col min="4" max="6" width="12.796875" style="3" customWidth="1"/>
    <col min="7" max="8" width="8.86328125" style="3"/>
    <col min="9" max="11" width="10.796875" style="3" customWidth="1"/>
    <col min="12" max="16384" width="8.86328125" style="3"/>
  </cols>
  <sheetData>
    <row r="1" spans="1:3" s="21" customFormat="1" ht="13.9" x14ac:dyDescent="0.4">
      <c r="A1" s="1" t="s">
        <v>31</v>
      </c>
    </row>
    <row r="5" spans="1:3" x14ac:dyDescent="0.35">
      <c r="A5" s="22" t="s">
        <v>32</v>
      </c>
    </row>
    <row r="7" spans="1:3" ht="26.25" x14ac:dyDescent="0.4">
      <c r="A7" s="4" t="s">
        <v>33</v>
      </c>
      <c r="B7" s="4" t="s">
        <v>2</v>
      </c>
      <c r="C7" s="4" t="s">
        <v>34</v>
      </c>
    </row>
    <row r="8" spans="1:3" x14ac:dyDescent="0.35">
      <c r="A8" s="3" t="s">
        <v>35</v>
      </c>
      <c r="B8" s="8">
        <v>3616523</v>
      </c>
      <c r="C8" s="23"/>
    </row>
    <row r="9" spans="1:3" x14ac:dyDescent="0.35">
      <c r="A9" s="3" t="s">
        <v>36</v>
      </c>
      <c r="B9" s="24">
        <v>4644385</v>
      </c>
      <c r="C9" s="23"/>
    </row>
    <row r="10" spans="1:3" x14ac:dyDescent="0.35">
      <c r="A10" s="3" t="s">
        <v>37</v>
      </c>
      <c r="B10" s="8">
        <v>3950786</v>
      </c>
      <c r="C10" s="23"/>
    </row>
    <row r="11" spans="1:3" x14ac:dyDescent="0.35">
      <c r="A11" s="3" t="s">
        <v>38</v>
      </c>
      <c r="B11" s="8">
        <v>292120</v>
      </c>
      <c r="C11" s="23"/>
    </row>
    <row r="12" spans="1:3" x14ac:dyDescent="0.35">
      <c r="A12" s="3" t="s">
        <v>39</v>
      </c>
      <c r="B12" s="8">
        <v>9654259</v>
      </c>
      <c r="C12" s="25"/>
    </row>
    <row r="13" spans="1:3" ht="13.15" x14ac:dyDescent="0.4">
      <c r="A13" s="26" t="s">
        <v>40</v>
      </c>
      <c r="B13" s="27">
        <f>SUM(B8:B12)</f>
        <v>22158073</v>
      </c>
      <c r="C13" s="28"/>
    </row>
    <row r="16" spans="1:3" s="29" customFormat="1" ht="5" customHeight="1" x14ac:dyDescent="0.35"/>
    <row r="18" spans="1:11" x14ac:dyDescent="0.35">
      <c r="A18" s="22" t="s">
        <v>41</v>
      </c>
    </row>
    <row r="19" spans="1:11" ht="13.5" thickBot="1" x14ac:dyDescent="0.45">
      <c r="I19" s="30" t="s">
        <v>42</v>
      </c>
      <c r="J19" s="30" t="s">
        <v>43</v>
      </c>
      <c r="K19" s="30" t="s">
        <v>44</v>
      </c>
    </row>
    <row r="20" spans="1:11" ht="13.15" x14ac:dyDescent="0.4">
      <c r="A20" s="31" t="s">
        <v>45</v>
      </c>
      <c r="B20" s="32" t="s">
        <v>46</v>
      </c>
      <c r="C20" s="33" t="s">
        <v>47</v>
      </c>
      <c r="D20" s="34" t="s">
        <v>48</v>
      </c>
      <c r="E20" s="35" t="s">
        <v>49</v>
      </c>
      <c r="F20" s="35" t="s">
        <v>50</v>
      </c>
      <c r="I20" s="36">
        <v>80</v>
      </c>
      <c r="J20" s="36">
        <v>4</v>
      </c>
      <c r="K20" s="36">
        <v>2.5</v>
      </c>
    </row>
    <row r="21" spans="1:11" x14ac:dyDescent="0.35">
      <c r="A21" s="37">
        <v>1</v>
      </c>
      <c r="B21" s="38" t="s">
        <v>51</v>
      </c>
      <c r="C21" s="39">
        <v>20</v>
      </c>
      <c r="D21" s="40"/>
      <c r="E21" s="41"/>
      <c r="F21" s="41"/>
    </row>
    <row r="22" spans="1:11" x14ac:dyDescent="0.35">
      <c r="A22" s="37">
        <v>2</v>
      </c>
      <c r="B22" s="38" t="s">
        <v>52</v>
      </c>
      <c r="C22" s="39">
        <v>10</v>
      </c>
      <c r="D22" s="40"/>
      <c r="E22" s="41"/>
      <c r="F22" s="41"/>
    </row>
    <row r="23" spans="1:11" x14ac:dyDescent="0.35">
      <c r="A23" s="37"/>
      <c r="B23" s="38" t="s">
        <v>53</v>
      </c>
      <c r="C23" s="39">
        <v>83</v>
      </c>
      <c r="D23" s="40"/>
      <c r="E23" s="41"/>
      <c r="F23" s="41"/>
    </row>
    <row r="24" spans="1:11" x14ac:dyDescent="0.35">
      <c r="A24" s="37"/>
      <c r="B24" s="38" t="s">
        <v>54</v>
      </c>
      <c r="C24" s="39">
        <v>93</v>
      </c>
      <c r="D24" s="40"/>
      <c r="E24" s="41"/>
      <c r="F24" s="41"/>
    </row>
    <row r="25" spans="1:11" x14ac:dyDescent="0.35">
      <c r="A25" s="37"/>
      <c r="B25" s="38" t="s">
        <v>55</v>
      </c>
      <c r="C25" s="39">
        <v>79</v>
      </c>
      <c r="D25" s="40"/>
      <c r="E25" s="41"/>
      <c r="F25" s="41"/>
    </row>
    <row r="26" spans="1:11" x14ac:dyDescent="0.35">
      <c r="A26" s="37"/>
      <c r="B26" s="38" t="s">
        <v>56</v>
      </c>
      <c r="C26" s="39">
        <v>10</v>
      </c>
      <c r="D26" s="40"/>
      <c r="E26" s="41"/>
      <c r="F26" s="41"/>
    </row>
    <row r="27" spans="1:11" x14ac:dyDescent="0.35">
      <c r="A27" s="37"/>
      <c r="B27" s="38" t="s">
        <v>57</v>
      </c>
      <c r="C27" s="39">
        <v>91</v>
      </c>
      <c r="D27" s="40"/>
      <c r="E27" s="41"/>
      <c r="F27" s="41"/>
    </row>
    <row r="28" spans="1:11" ht="13.15" thickBot="1" x14ac:dyDescent="0.4">
      <c r="A28" s="37"/>
      <c r="B28" s="38" t="s">
        <v>58</v>
      </c>
      <c r="C28" s="42">
        <v>64</v>
      </c>
      <c r="D28" s="40"/>
      <c r="E28" s="41"/>
      <c r="F28" s="41"/>
    </row>
    <row r="32" spans="1:11" ht="13.15" thickBot="1" x14ac:dyDescent="0.4"/>
    <row r="33" spans="2:7" ht="13.5" thickBot="1" x14ac:dyDescent="0.45">
      <c r="B33" s="10" t="s">
        <v>10</v>
      </c>
      <c r="C33" s="11"/>
      <c r="D33" s="11"/>
      <c r="E33" s="11"/>
      <c r="F33" s="11"/>
      <c r="G33" s="12"/>
    </row>
    <row r="34" spans="2:7" hidden="1" outlineLevel="1" x14ac:dyDescent="0.35">
      <c r="B34" s="13"/>
      <c r="G34" s="14"/>
    </row>
    <row r="35" spans="2:7" hidden="1" outlineLevel="1" x14ac:dyDescent="0.35">
      <c r="B35" s="13" t="s">
        <v>59</v>
      </c>
      <c r="G35" s="14"/>
    </row>
    <row r="36" spans="2:7" hidden="1" outlineLevel="1" x14ac:dyDescent="0.35">
      <c r="B36" s="13" t="s">
        <v>60</v>
      </c>
      <c r="G36" s="14"/>
    </row>
    <row r="37" spans="2:7" hidden="1" outlineLevel="1" x14ac:dyDescent="0.35">
      <c r="B37" s="13" t="s">
        <v>61</v>
      </c>
      <c r="G37" s="14"/>
    </row>
    <row r="38" spans="2:7" hidden="1" outlineLevel="1" x14ac:dyDescent="0.35">
      <c r="B38" s="13" t="s">
        <v>62</v>
      </c>
      <c r="G38" s="14"/>
    </row>
    <row r="39" spans="2:7" hidden="1" outlineLevel="1" x14ac:dyDescent="0.35">
      <c r="B39" s="13" t="s">
        <v>63</v>
      </c>
      <c r="G39" s="14"/>
    </row>
    <row r="40" spans="2:7" hidden="1" outlineLevel="1" x14ac:dyDescent="0.35">
      <c r="B40" s="13" t="s">
        <v>64</v>
      </c>
      <c r="G40" s="14"/>
    </row>
    <row r="41" spans="2:7" hidden="1" outlineLevel="1" x14ac:dyDescent="0.35">
      <c r="B41" s="13" t="s">
        <v>65</v>
      </c>
      <c r="G41" s="14"/>
    </row>
    <row r="42" spans="2:7" hidden="1" outlineLevel="1" x14ac:dyDescent="0.35">
      <c r="B42" s="13" t="s">
        <v>66</v>
      </c>
      <c r="G42" s="14"/>
    </row>
    <row r="43" spans="2:7" ht="13.15" hidden="1" outlineLevel="1" thickBot="1" x14ac:dyDescent="0.4">
      <c r="B43" s="15"/>
      <c r="C43" s="16"/>
      <c r="D43" s="16"/>
      <c r="E43" s="16"/>
      <c r="F43" s="16"/>
      <c r="G43" s="17"/>
    </row>
    <row r="44" spans="2:7" collapsed="1" x14ac:dyDescent="0.35"/>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9FEA4-F8C6-43C6-A9E1-EF1FB2A27F5A}">
  <sheetPr codeName="Sheet5"/>
  <dimension ref="A1:G47"/>
  <sheetViews>
    <sheetView showGridLines="0" workbookViewId="0"/>
  </sheetViews>
  <sheetFormatPr defaultColWidth="8.86328125" defaultRowHeight="12.75" outlineLevelRow="1" x14ac:dyDescent="0.35"/>
  <cols>
    <col min="1" max="1" width="46.1328125" style="3" customWidth="1"/>
    <col min="2" max="2" width="16.6640625" style="3" customWidth="1"/>
    <col min="3" max="16384" width="8.86328125" style="3"/>
  </cols>
  <sheetData>
    <row r="1" spans="1:2" ht="13.9" x14ac:dyDescent="0.4">
      <c r="A1" s="1" t="s">
        <v>363</v>
      </c>
    </row>
    <row r="5" spans="1:2" ht="13.15" x14ac:dyDescent="0.4">
      <c r="A5" s="56" t="s">
        <v>364</v>
      </c>
      <c r="B5" s="76" t="s">
        <v>365</v>
      </c>
    </row>
    <row r="6" spans="1:2" x14ac:dyDescent="0.35">
      <c r="A6" s="3" t="s">
        <v>366</v>
      </c>
      <c r="B6" s="77">
        <v>100000</v>
      </c>
    </row>
    <row r="7" spans="1:2" x14ac:dyDescent="0.35">
      <c r="A7" s="3" t="s">
        <v>367</v>
      </c>
      <c r="B7" s="77">
        <v>50000</v>
      </c>
    </row>
    <row r="8" spans="1:2" ht="13.15" x14ac:dyDescent="0.4">
      <c r="A8" s="59" t="s">
        <v>368</v>
      </c>
      <c r="B8" s="78">
        <f>B6-B7</f>
        <v>50000</v>
      </c>
    </row>
    <row r="9" spans="1:2" x14ac:dyDescent="0.35">
      <c r="A9" s="3" t="s">
        <v>369</v>
      </c>
      <c r="B9" s="77">
        <v>30000</v>
      </c>
    </row>
    <row r="10" spans="1:2" ht="13.15" x14ac:dyDescent="0.4">
      <c r="A10" s="59" t="s">
        <v>370</v>
      </c>
      <c r="B10" s="78">
        <f>B8-B9</f>
        <v>20000</v>
      </c>
    </row>
    <row r="11" spans="1:2" x14ac:dyDescent="0.35">
      <c r="A11" s="3" t="s">
        <v>371</v>
      </c>
      <c r="B11" s="77">
        <v>3000</v>
      </c>
    </row>
    <row r="12" spans="1:2" x14ac:dyDescent="0.35">
      <c r="A12" s="3" t="s">
        <v>372</v>
      </c>
      <c r="B12" s="77">
        <v>2000</v>
      </c>
    </row>
    <row r="13" spans="1:2" ht="13.15" x14ac:dyDescent="0.4">
      <c r="A13" s="59" t="s">
        <v>373</v>
      </c>
      <c r="B13" s="78">
        <f>B10+B11-B12</f>
        <v>21000</v>
      </c>
    </row>
    <row r="14" spans="1:2" x14ac:dyDescent="0.35">
      <c r="A14" s="3" t="s">
        <v>374</v>
      </c>
      <c r="B14" s="77"/>
    </row>
    <row r="15" spans="1:2" ht="13.15" x14ac:dyDescent="0.4">
      <c r="A15" s="59" t="s">
        <v>230</v>
      </c>
      <c r="B15" s="60">
        <f>B13-B14</f>
        <v>21000</v>
      </c>
    </row>
    <row r="18" spans="1:4" ht="13.15" x14ac:dyDescent="0.4">
      <c r="A18" s="79" t="s">
        <v>375</v>
      </c>
    </row>
    <row r="19" spans="1:4" x14ac:dyDescent="0.35">
      <c r="A19" s="3" t="s">
        <v>376</v>
      </c>
      <c r="B19" s="80">
        <v>0.3</v>
      </c>
    </row>
    <row r="21" spans="1:4" x14ac:dyDescent="0.35">
      <c r="B21" s="8"/>
    </row>
    <row r="22" spans="1:4" ht="13.15" x14ac:dyDescent="0.4">
      <c r="A22" s="81" t="s">
        <v>377</v>
      </c>
      <c r="B22" s="82"/>
    </row>
    <row r="23" spans="1:4" x14ac:dyDescent="0.35">
      <c r="A23" s="83"/>
      <c r="B23" s="84"/>
    </row>
    <row r="24" spans="1:4" x14ac:dyDescent="0.35">
      <c r="A24" s="83"/>
      <c r="B24" s="84"/>
    </row>
    <row r="25" spans="1:4" x14ac:dyDescent="0.35">
      <c r="A25" s="83"/>
      <c r="B25" s="84"/>
    </row>
    <row r="26" spans="1:4" x14ac:dyDescent="0.35">
      <c r="A26" s="83"/>
      <c r="B26" s="84"/>
    </row>
    <row r="27" spans="1:4" x14ac:dyDescent="0.35">
      <c r="A27" s="83"/>
      <c r="B27" s="84"/>
    </row>
    <row r="28" spans="1:4" x14ac:dyDescent="0.35">
      <c r="A28" s="83"/>
      <c r="B28" s="85"/>
    </row>
    <row r="31" spans="1:4" s="86" customFormat="1" x14ac:dyDescent="0.35">
      <c r="A31" s="86" t="s">
        <v>378</v>
      </c>
      <c r="B31" s="20" t="str">
        <f>HYPERLINK(C31,"Resources")</f>
        <v>Resources</v>
      </c>
      <c r="C31" s="87" t="s">
        <v>379</v>
      </c>
      <c r="D31" s="88"/>
    </row>
    <row r="32" spans="1:4" x14ac:dyDescent="0.35">
      <c r="A32" s="3" t="s">
        <v>380</v>
      </c>
      <c r="B32" s="20" t="str">
        <f>HYPERLINK(C32,"FAST Certification")</f>
        <v>FAST Certification</v>
      </c>
      <c r="C32" s="20" t="s">
        <v>381</v>
      </c>
    </row>
    <row r="35" spans="2:7" ht="13.15" thickBot="1" x14ac:dyDescent="0.4"/>
    <row r="36" spans="2:7" ht="13.5" thickBot="1" x14ac:dyDescent="0.45">
      <c r="B36" s="10" t="s">
        <v>10</v>
      </c>
      <c r="C36" s="11"/>
      <c r="D36" s="11"/>
      <c r="E36" s="11"/>
      <c r="F36" s="11"/>
      <c r="G36" s="12"/>
    </row>
    <row r="37" spans="2:7" hidden="1" outlineLevel="1" x14ac:dyDescent="0.35">
      <c r="B37" s="13"/>
      <c r="G37" s="14"/>
    </row>
    <row r="38" spans="2:7" hidden="1" outlineLevel="1" x14ac:dyDescent="0.35">
      <c r="B38" s="13" t="s">
        <v>382</v>
      </c>
      <c r="G38" s="14"/>
    </row>
    <row r="39" spans="2:7" hidden="1" outlineLevel="1" x14ac:dyDescent="0.35">
      <c r="B39" s="13" t="s">
        <v>383</v>
      </c>
      <c r="G39" s="14"/>
    </row>
    <row r="40" spans="2:7" hidden="1" outlineLevel="1" x14ac:dyDescent="0.35">
      <c r="B40" s="13" t="s">
        <v>384</v>
      </c>
      <c r="G40" s="14"/>
    </row>
    <row r="41" spans="2:7" hidden="1" outlineLevel="1" x14ac:dyDescent="0.35">
      <c r="B41" s="13" t="s">
        <v>385</v>
      </c>
      <c r="G41" s="14"/>
    </row>
    <row r="42" spans="2:7" hidden="1" outlineLevel="1" x14ac:dyDescent="0.35">
      <c r="B42" s="13" t="s">
        <v>386</v>
      </c>
      <c r="G42" s="14"/>
    </row>
    <row r="43" spans="2:7" hidden="1" outlineLevel="1" x14ac:dyDescent="0.35">
      <c r="B43" s="13" t="s">
        <v>387</v>
      </c>
      <c r="G43" s="14"/>
    </row>
    <row r="44" spans="2:7" hidden="1" outlineLevel="1" x14ac:dyDescent="0.35">
      <c r="B44" s="13" t="s">
        <v>388</v>
      </c>
      <c r="G44" s="14"/>
    </row>
    <row r="45" spans="2:7" hidden="1" outlineLevel="1" x14ac:dyDescent="0.35">
      <c r="B45" s="13" t="s">
        <v>389</v>
      </c>
      <c r="G45" s="14"/>
    </row>
    <row r="46" spans="2:7" ht="13.15" hidden="1" outlineLevel="1" thickBot="1" x14ac:dyDescent="0.4">
      <c r="B46" s="15"/>
      <c r="C46" s="16"/>
      <c r="D46" s="16"/>
      <c r="E46" s="16"/>
      <c r="F46" s="16"/>
      <c r="G46" s="17"/>
    </row>
    <row r="47" spans="2:7" collapsed="1" x14ac:dyDescent="0.35"/>
  </sheetData>
  <hyperlinks>
    <hyperlink ref="C31" r:id="rId1" xr:uid="{C2ED799F-C1E5-4A09-AFA3-06F25BA36309}"/>
    <hyperlink ref="C32" r:id="rId2" xr:uid="{A9BF60FC-EEAB-4F26-91D5-43554D2AFD41}"/>
  </hyperlinks>
  <pageMargins left="0.7" right="0.7" top="0.75" bottom="0.75" header="0.3" footer="0.3"/>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5C045-19E2-4D13-9FF9-3DDBF8732AAC}">
  <sheetPr codeName="Sheet6"/>
  <dimension ref="A1:I34"/>
  <sheetViews>
    <sheetView showGridLines="0" zoomScale="83" zoomScaleNormal="90" workbookViewId="0"/>
  </sheetViews>
  <sheetFormatPr defaultColWidth="8.86328125" defaultRowHeight="12.75" outlineLevelRow="1" x14ac:dyDescent="0.35"/>
  <cols>
    <col min="1" max="1" width="25.796875" style="3" customWidth="1"/>
    <col min="2" max="2" width="16.796875" style="3" customWidth="1"/>
    <col min="3" max="16384" width="8.86328125" style="3"/>
  </cols>
  <sheetData>
    <row r="1" spans="1:2" ht="13.9" x14ac:dyDescent="0.4">
      <c r="A1" s="1" t="s">
        <v>214</v>
      </c>
    </row>
    <row r="3" spans="1:2" ht="13.15" x14ac:dyDescent="0.4">
      <c r="A3" s="4" t="s">
        <v>215</v>
      </c>
      <c r="B3" s="4" t="s">
        <v>216</v>
      </c>
    </row>
    <row r="4" spans="1:2" x14ac:dyDescent="0.35">
      <c r="A4" s="3" t="s">
        <v>217</v>
      </c>
      <c r="B4" s="8">
        <v>2</v>
      </c>
    </row>
    <row r="5" spans="1:2" x14ac:dyDescent="0.35">
      <c r="A5" s="3" t="s">
        <v>218</v>
      </c>
      <c r="B5" s="8">
        <v>5</v>
      </c>
    </row>
    <row r="6" spans="1:2" x14ac:dyDescent="0.35">
      <c r="A6" s="3" t="s">
        <v>219</v>
      </c>
      <c r="B6" s="8">
        <v>4</v>
      </c>
    </row>
    <row r="7" spans="1:2" ht="13.15" x14ac:dyDescent="0.4">
      <c r="A7" s="59" t="s">
        <v>40</v>
      </c>
      <c r="B7" s="60">
        <f>B4+B5+B6</f>
        <v>11</v>
      </c>
    </row>
    <row r="9" spans="1:2" ht="25.5" x14ac:dyDescent="0.35">
      <c r="A9" s="61" t="s">
        <v>220</v>
      </c>
      <c r="B9" s="62"/>
    </row>
    <row r="12" spans="1:2" x14ac:dyDescent="0.35">
      <c r="A12" s="3" t="s">
        <v>221</v>
      </c>
      <c r="B12" s="63">
        <v>1000</v>
      </c>
    </row>
    <row r="13" spans="1:2" x14ac:dyDescent="0.35">
      <c r="A13" s="3" t="s">
        <v>222</v>
      </c>
      <c r="B13" s="63">
        <v>-500</v>
      </c>
    </row>
    <row r="14" spans="1:2" x14ac:dyDescent="0.35">
      <c r="A14" s="3" t="s">
        <v>223</v>
      </c>
      <c r="B14" s="64" t="s">
        <v>224</v>
      </c>
    </row>
    <row r="15" spans="1:2" x14ac:dyDescent="0.35">
      <c r="A15" s="3" t="s">
        <v>225</v>
      </c>
      <c r="B15" s="63">
        <v>-10</v>
      </c>
    </row>
    <row r="16" spans="1:2" x14ac:dyDescent="0.35">
      <c r="A16" s="3" t="s">
        <v>226</v>
      </c>
      <c r="B16" s="64" t="s">
        <v>224</v>
      </c>
    </row>
    <row r="17" spans="1:9" x14ac:dyDescent="0.35">
      <c r="A17" s="3" t="s">
        <v>227</v>
      </c>
      <c r="B17" s="63">
        <v>-55</v>
      </c>
    </row>
    <row r="18" spans="1:9" x14ac:dyDescent="0.35">
      <c r="A18" s="3" t="s">
        <v>228</v>
      </c>
      <c r="B18" s="63">
        <v>0</v>
      </c>
    </row>
    <row r="19" spans="1:9" x14ac:dyDescent="0.35">
      <c r="A19" s="3" t="s">
        <v>229</v>
      </c>
      <c r="B19" s="63">
        <v>-35</v>
      </c>
    </row>
    <row r="20" spans="1:9" ht="13.15" x14ac:dyDescent="0.4">
      <c r="A20" s="65" t="s">
        <v>230</v>
      </c>
      <c r="B20" s="66">
        <f>SUM(B12:B19)</f>
        <v>400</v>
      </c>
    </row>
    <row r="23" spans="1:9" ht="13.15" thickBot="1" x14ac:dyDescent="0.4"/>
    <row r="24" spans="1:9" ht="13.5" thickBot="1" x14ac:dyDescent="0.45">
      <c r="B24" s="10" t="s">
        <v>10</v>
      </c>
      <c r="C24" s="11"/>
      <c r="D24" s="11"/>
      <c r="E24" s="11"/>
      <c r="F24" s="11"/>
      <c r="G24" s="11"/>
      <c r="H24" s="11"/>
      <c r="I24" s="12"/>
    </row>
    <row r="25" spans="1:9" hidden="1" outlineLevel="1" x14ac:dyDescent="0.35">
      <c r="B25" s="13"/>
      <c r="I25" s="14"/>
    </row>
    <row r="26" spans="1:9" hidden="1" outlineLevel="1" x14ac:dyDescent="0.35">
      <c r="B26" s="13" t="s">
        <v>231</v>
      </c>
      <c r="I26" s="14"/>
    </row>
    <row r="27" spans="1:9" hidden="1" outlineLevel="1" x14ac:dyDescent="0.35">
      <c r="B27" s="13" t="s">
        <v>232</v>
      </c>
      <c r="I27" s="14"/>
    </row>
    <row r="28" spans="1:9" hidden="1" outlineLevel="1" x14ac:dyDescent="0.35">
      <c r="B28" s="13" t="s">
        <v>233</v>
      </c>
      <c r="I28" s="14"/>
    </row>
    <row r="29" spans="1:9" hidden="1" outlineLevel="1" x14ac:dyDescent="0.35">
      <c r="B29" s="13" t="s">
        <v>234</v>
      </c>
      <c r="I29" s="14"/>
    </row>
    <row r="30" spans="1:9" hidden="1" outlineLevel="1" x14ac:dyDescent="0.35">
      <c r="B30" s="13" t="s">
        <v>235</v>
      </c>
      <c r="I30" s="14"/>
    </row>
    <row r="31" spans="1:9" hidden="1" outlineLevel="1" x14ac:dyDescent="0.35">
      <c r="B31" s="13" t="s">
        <v>236</v>
      </c>
      <c r="I31" s="14"/>
    </row>
    <row r="32" spans="1:9" hidden="1" outlineLevel="1" x14ac:dyDescent="0.35">
      <c r="B32" s="13" t="s">
        <v>237</v>
      </c>
      <c r="I32" s="14"/>
    </row>
    <row r="33" spans="2:9" ht="13.15" hidden="1" outlineLevel="1" thickBot="1" x14ac:dyDescent="0.4">
      <c r="B33" s="15"/>
      <c r="C33" s="16"/>
      <c r="D33" s="16"/>
      <c r="E33" s="16"/>
      <c r="F33" s="16"/>
      <c r="G33" s="16"/>
      <c r="H33" s="16"/>
      <c r="I33" s="17"/>
    </row>
    <row r="34" spans="2:9" collapsed="1" x14ac:dyDescent="0.35"/>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9A53E-50E3-4A05-8F31-D492B2E08762}">
  <sheetPr codeName="Sheet7"/>
  <dimension ref="A1:G76"/>
  <sheetViews>
    <sheetView showGridLines="0" zoomScale="90" zoomScaleNormal="90" workbookViewId="0"/>
  </sheetViews>
  <sheetFormatPr defaultColWidth="8.86328125" defaultRowHeight="12.75" outlineLevelRow="1" x14ac:dyDescent="0.35"/>
  <cols>
    <col min="1" max="1" width="16.86328125" style="3" bestFit="1" customWidth="1"/>
    <col min="2" max="2" width="25.796875" style="3" customWidth="1"/>
    <col min="3" max="4" width="20.796875" style="3" customWidth="1"/>
    <col min="5" max="7" width="8.86328125" style="3"/>
    <col min="8" max="8" width="20" style="3" bestFit="1" customWidth="1"/>
    <col min="9" max="9" width="24.53125" style="3" bestFit="1" customWidth="1"/>
    <col min="10" max="10" width="24.86328125" style="3" bestFit="1" customWidth="1"/>
    <col min="11" max="16384" width="8.86328125" style="3"/>
  </cols>
  <sheetData>
    <row r="1" spans="1:5" s="48" customFormat="1" ht="13.9" x14ac:dyDescent="0.4">
      <c r="A1" s="1" t="s">
        <v>284</v>
      </c>
      <c r="B1" s="1"/>
      <c r="C1" s="1"/>
      <c r="D1" s="1"/>
      <c r="E1" s="1"/>
    </row>
    <row r="6" spans="1:5" ht="13.15" x14ac:dyDescent="0.4">
      <c r="A6" s="4" t="s">
        <v>285</v>
      </c>
      <c r="B6" s="4" t="s">
        <v>286</v>
      </c>
      <c r="C6" s="4" t="s">
        <v>287</v>
      </c>
      <c r="D6" s="4" t="s">
        <v>288</v>
      </c>
    </row>
    <row r="7" spans="1:5" x14ac:dyDescent="0.35">
      <c r="A7" s="75" t="s">
        <v>289</v>
      </c>
      <c r="B7" s="75" t="s">
        <v>290</v>
      </c>
      <c r="C7" s="75" t="s">
        <v>291</v>
      </c>
      <c r="D7" s="75" t="s">
        <v>292</v>
      </c>
    </row>
    <row r="8" spans="1:5" x14ac:dyDescent="0.35">
      <c r="A8" s="75" t="s">
        <v>293</v>
      </c>
      <c r="B8" s="75" t="s">
        <v>294</v>
      </c>
      <c r="C8" s="75" t="s">
        <v>295</v>
      </c>
      <c r="D8" s="75" t="s">
        <v>296</v>
      </c>
    </row>
    <row r="9" spans="1:5" x14ac:dyDescent="0.35">
      <c r="A9" s="75" t="s">
        <v>297</v>
      </c>
      <c r="B9" s="75" t="s">
        <v>298</v>
      </c>
      <c r="C9" s="75" t="s">
        <v>299</v>
      </c>
      <c r="D9" s="75" t="s">
        <v>296</v>
      </c>
    </row>
    <row r="10" spans="1:5" x14ac:dyDescent="0.35">
      <c r="A10" s="75" t="s">
        <v>300</v>
      </c>
      <c r="B10" s="75"/>
      <c r="C10" s="75" t="s">
        <v>301</v>
      </c>
      <c r="D10" s="75" t="s">
        <v>292</v>
      </c>
    </row>
    <row r="11" spans="1:5" x14ac:dyDescent="0.35">
      <c r="A11" s="75" t="s">
        <v>302</v>
      </c>
      <c r="B11" s="75"/>
      <c r="C11" s="75" t="s">
        <v>303</v>
      </c>
      <c r="D11" s="75" t="s">
        <v>296</v>
      </c>
    </row>
    <row r="12" spans="1:5" x14ac:dyDescent="0.35">
      <c r="A12" s="75" t="s">
        <v>304</v>
      </c>
      <c r="B12" s="75"/>
      <c r="C12" s="75" t="s">
        <v>305</v>
      </c>
      <c r="D12" s="75" t="s">
        <v>254</v>
      </c>
    </row>
    <row r="13" spans="1:5" x14ac:dyDescent="0.35">
      <c r="A13" s="75" t="s">
        <v>306</v>
      </c>
      <c r="B13" s="75"/>
      <c r="C13" s="75" t="s">
        <v>299</v>
      </c>
      <c r="D13" s="75" t="s">
        <v>254</v>
      </c>
    </row>
    <row r="14" spans="1:5" x14ac:dyDescent="0.35">
      <c r="A14" s="75" t="s">
        <v>307</v>
      </c>
      <c r="B14" s="75"/>
      <c r="C14" s="75" t="s">
        <v>291</v>
      </c>
      <c r="D14" s="75" t="s">
        <v>254</v>
      </c>
    </row>
    <row r="15" spans="1:5" x14ac:dyDescent="0.35">
      <c r="A15" s="75" t="s">
        <v>308</v>
      </c>
      <c r="B15" s="75"/>
      <c r="C15" s="75" t="s">
        <v>309</v>
      </c>
      <c r="D15" s="75" t="s">
        <v>296</v>
      </c>
    </row>
    <row r="16" spans="1:5" x14ac:dyDescent="0.35">
      <c r="A16" s="75" t="s">
        <v>310</v>
      </c>
      <c r="B16" s="75"/>
      <c r="C16" s="75" t="s">
        <v>291</v>
      </c>
      <c r="D16" s="75" t="s">
        <v>254</v>
      </c>
    </row>
    <row r="17" spans="1:4" x14ac:dyDescent="0.35">
      <c r="A17" s="75" t="s">
        <v>311</v>
      </c>
      <c r="B17" s="75"/>
      <c r="C17" s="75" t="s">
        <v>291</v>
      </c>
      <c r="D17" s="75" t="s">
        <v>254</v>
      </c>
    </row>
    <row r="18" spans="1:4" x14ac:dyDescent="0.35">
      <c r="A18" s="75" t="s">
        <v>312</v>
      </c>
      <c r="B18" s="75"/>
      <c r="C18" s="75" t="s">
        <v>303</v>
      </c>
      <c r="D18" s="75" t="s">
        <v>296</v>
      </c>
    </row>
    <row r="19" spans="1:4" x14ac:dyDescent="0.35">
      <c r="A19" s="75" t="s">
        <v>313</v>
      </c>
      <c r="B19" s="75"/>
      <c r="C19" s="75" t="s">
        <v>314</v>
      </c>
      <c r="D19" s="75" t="s">
        <v>296</v>
      </c>
    </row>
    <row r="20" spans="1:4" x14ac:dyDescent="0.35">
      <c r="A20" s="75" t="s">
        <v>315</v>
      </c>
      <c r="B20" s="75"/>
      <c r="C20" s="75" t="s">
        <v>291</v>
      </c>
      <c r="D20" s="75" t="s">
        <v>296</v>
      </c>
    </row>
    <row r="21" spans="1:4" x14ac:dyDescent="0.35">
      <c r="A21" s="75" t="s">
        <v>316</v>
      </c>
      <c r="B21" s="75"/>
      <c r="C21" s="75" t="s">
        <v>309</v>
      </c>
      <c r="D21" s="75" t="s">
        <v>292</v>
      </c>
    </row>
    <row r="22" spans="1:4" x14ac:dyDescent="0.35">
      <c r="A22" s="75" t="s">
        <v>317</v>
      </c>
      <c r="B22" s="75"/>
      <c r="C22" s="75" t="s">
        <v>305</v>
      </c>
      <c r="D22" s="75" t="s">
        <v>296</v>
      </c>
    </row>
    <row r="23" spans="1:4" x14ac:dyDescent="0.35">
      <c r="A23" s="75" t="s">
        <v>318</v>
      </c>
      <c r="B23" s="75"/>
      <c r="C23" s="75" t="s">
        <v>305</v>
      </c>
      <c r="D23" s="75" t="s">
        <v>254</v>
      </c>
    </row>
    <row r="24" spans="1:4" x14ac:dyDescent="0.35">
      <c r="A24" s="75" t="s">
        <v>319</v>
      </c>
      <c r="B24" s="75"/>
      <c r="C24" s="75" t="s">
        <v>299</v>
      </c>
      <c r="D24" s="75" t="s">
        <v>254</v>
      </c>
    </row>
    <row r="25" spans="1:4" x14ac:dyDescent="0.35">
      <c r="A25" s="75" t="s">
        <v>320</v>
      </c>
      <c r="B25" s="75"/>
      <c r="C25" s="75" t="s">
        <v>299</v>
      </c>
      <c r="D25" s="75" t="s">
        <v>292</v>
      </c>
    </row>
    <row r="26" spans="1:4" x14ac:dyDescent="0.35">
      <c r="A26" s="75" t="s">
        <v>321</v>
      </c>
      <c r="B26" s="75"/>
      <c r="C26" s="75" t="s">
        <v>299</v>
      </c>
      <c r="D26" s="75" t="s">
        <v>296</v>
      </c>
    </row>
    <row r="27" spans="1:4" x14ac:dyDescent="0.35">
      <c r="A27" s="75" t="s">
        <v>322</v>
      </c>
      <c r="B27" s="75"/>
      <c r="C27" s="75" t="s">
        <v>305</v>
      </c>
      <c r="D27" s="75" t="s">
        <v>292</v>
      </c>
    </row>
    <row r="28" spans="1:4" x14ac:dyDescent="0.35">
      <c r="A28" s="75" t="s">
        <v>323</v>
      </c>
      <c r="B28" s="75"/>
      <c r="C28" s="75" t="s">
        <v>291</v>
      </c>
      <c r="D28" s="75" t="s">
        <v>296</v>
      </c>
    </row>
    <row r="29" spans="1:4" x14ac:dyDescent="0.35">
      <c r="A29" s="75" t="s">
        <v>324</v>
      </c>
      <c r="B29" s="75"/>
      <c r="C29" s="75" t="s">
        <v>305</v>
      </c>
      <c r="D29" s="75" t="s">
        <v>292</v>
      </c>
    </row>
    <row r="30" spans="1:4" x14ac:dyDescent="0.35">
      <c r="A30" s="75" t="s">
        <v>325</v>
      </c>
      <c r="B30" s="75"/>
      <c r="C30" s="75" t="s">
        <v>309</v>
      </c>
      <c r="D30" s="75" t="s">
        <v>296</v>
      </c>
    </row>
    <row r="31" spans="1:4" x14ac:dyDescent="0.35">
      <c r="A31" s="75" t="s">
        <v>326</v>
      </c>
      <c r="B31" s="75"/>
      <c r="C31" s="75" t="s">
        <v>291</v>
      </c>
      <c r="D31" s="75" t="s">
        <v>292</v>
      </c>
    </row>
    <row r="32" spans="1:4" x14ac:dyDescent="0.35">
      <c r="A32" s="75" t="s">
        <v>327</v>
      </c>
      <c r="B32" s="75"/>
      <c r="C32" s="75" t="s">
        <v>291</v>
      </c>
      <c r="D32" s="75" t="s">
        <v>292</v>
      </c>
    </row>
    <row r="33" spans="1:4" x14ac:dyDescent="0.35">
      <c r="A33" s="75" t="s">
        <v>328</v>
      </c>
      <c r="B33" s="75"/>
      <c r="C33" s="75" t="s">
        <v>291</v>
      </c>
      <c r="D33" s="75" t="s">
        <v>296</v>
      </c>
    </row>
    <row r="34" spans="1:4" x14ac:dyDescent="0.35">
      <c r="A34" s="75" t="s">
        <v>329</v>
      </c>
      <c r="B34" s="75"/>
      <c r="C34" s="75" t="s">
        <v>309</v>
      </c>
      <c r="D34" s="75" t="s">
        <v>296</v>
      </c>
    </row>
    <row r="35" spans="1:4" x14ac:dyDescent="0.35">
      <c r="A35" s="75" t="s">
        <v>330</v>
      </c>
      <c r="B35" s="75"/>
      <c r="C35" s="75" t="s">
        <v>305</v>
      </c>
      <c r="D35" s="75" t="s">
        <v>292</v>
      </c>
    </row>
    <row r="36" spans="1:4" x14ac:dyDescent="0.35">
      <c r="A36" s="75" t="s">
        <v>331</v>
      </c>
      <c r="B36" s="75"/>
      <c r="C36" s="75" t="s">
        <v>305</v>
      </c>
      <c r="D36" s="75" t="s">
        <v>254</v>
      </c>
    </row>
    <row r="37" spans="1:4" x14ac:dyDescent="0.35">
      <c r="A37" s="75" t="s">
        <v>332</v>
      </c>
      <c r="B37" s="75"/>
      <c r="C37" s="75" t="s">
        <v>333</v>
      </c>
      <c r="D37" s="75" t="s">
        <v>292</v>
      </c>
    </row>
    <row r="38" spans="1:4" x14ac:dyDescent="0.35">
      <c r="A38" s="75" t="s">
        <v>334</v>
      </c>
      <c r="B38" s="75"/>
      <c r="C38" s="75" t="s">
        <v>309</v>
      </c>
      <c r="D38" s="75" t="s">
        <v>254</v>
      </c>
    </row>
    <row r="39" spans="1:4" x14ac:dyDescent="0.35">
      <c r="A39" s="75" t="s">
        <v>335</v>
      </c>
      <c r="B39" s="75"/>
      <c r="C39" s="75" t="s">
        <v>295</v>
      </c>
      <c r="D39" s="75" t="s">
        <v>254</v>
      </c>
    </row>
    <row r="40" spans="1:4" x14ac:dyDescent="0.35">
      <c r="A40" s="75" t="s">
        <v>336</v>
      </c>
      <c r="B40" s="75"/>
      <c r="C40" s="75" t="s">
        <v>299</v>
      </c>
      <c r="D40" s="75" t="s">
        <v>254</v>
      </c>
    </row>
    <row r="41" spans="1:4" x14ac:dyDescent="0.35">
      <c r="A41" s="75" t="s">
        <v>337</v>
      </c>
      <c r="B41" s="75"/>
      <c r="C41" s="75" t="s">
        <v>299</v>
      </c>
      <c r="D41" s="75" t="s">
        <v>254</v>
      </c>
    </row>
    <row r="42" spans="1:4" x14ac:dyDescent="0.35">
      <c r="A42" s="75" t="s">
        <v>338</v>
      </c>
      <c r="B42" s="75"/>
      <c r="C42" s="75" t="s">
        <v>314</v>
      </c>
      <c r="D42" s="75" t="s">
        <v>296</v>
      </c>
    </row>
    <row r="43" spans="1:4" x14ac:dyDescent="0.35">
      <c r="A43" s="75" t="s">
        <v>339</v>
      </c>
      <c r="B43" s="75"/>
      <c r="C43" s="75" t="s">
        <v>291</v>
      </c>
      <c r="D43" s="75" t="s">
        <v>296</v>
      </c>
    </row>
    <row r="44" spans="1:4" x14ac:dyDescent="0.35">
      <c r="A44" s="75" t="s">
        <v>340</v>
      </c>
      <c r="B44" s="75"/>
      <c r="C44" s="75" t="s">
        <v>333</v>
      </c>
      <c r="D44" s="75" t="s">
        <v>296</v>
      </c>
    </row>
    <row r="45" spans="1:4" x14ac:dyDescent="0.35">
      <c r="A45" s="75" t="s">
        <v>341</v>
      </c>
      <c r="B45" s="75"/>
      <c r="C45" s="75" t="s">
        <v>314</v>
      </c>
      <c r="D45" s="75" t="s">
        <v>292</v>
      </c>
    </row>
    <row r="46" spans="1:4" x14ac:dyDescent="0.35">
      <c r="A46" s="75" t="s">
        <v>342</v>
      </c>
      <c r="B46" s="75"/>
      <c r="C46" s="75" t="s">
        <v>305</v>
      </c>
      <c r="D46" s="75" t="s">
        <v>296</v>
      </c>
    </row>
    <row r="47" spans="1:4" x14ac:dyDescent="0.35">
      <c r="A47" s="75" t="s">
        <v>343</v>
      </c>
      <c r="B47" s="75"/>
      <c r="C47" s="75" t="s">
        <v>299</v>
      </c>
      <c r="D47" s="75" t="s">
        <v>296</v>
      </c>
    </row>
    <row r="48" spans="1:4" x14ac:dyDescent="0.35">
      <c r="A48" s="75" t="s">
        <v>344</v>
      </c>
      <c r="B48" s="75"/>
      <c r="C48" s="75" t="s">
        <v>291</v>
      </c>
      <c r="D48" s="75" t="s">
        <v>296</v>
      </c>
    </row>
    <row r="49" spans="1:7" x14ac:dyDescent="0.35">
      <c r="A49" s="75" t="s">
        <v>345</v>
      </c>
      <c r="B49" s="75"/>
      <c r="C49" s="75" t="s">
        <v>299</v>
      </c>
      <c r="D49" s="75" t="s">
        <v>292</v>
      </c>
    </row>
    <row r="50" spans="1:7" x14ac:dyDescent="0.35">
      <c r="A50" s="75" t="s">
        <v>346</v>
      </c>
      <c r="B50" s="75"/>
      <c r="C50" s="75" t="s">
        <v>314</v>
      </c>
      <c r="D50" s="75" t="s">
        <v>296</v>
      </c>
    </row>
    <row r="51" spans="1:7" x14ac:dyDescent="0.35">
      <c r="A51" s="75" t="s">
        <v>347</v>
      </c>
      <c r="B51" s="75"/>
      <c r="C51" s="75" t="s">
        <v>291</v>
      </c>
      <c r="D51" s="75" t="s">
        <v>292</v>
      </c>
    </row>
    <row r="52" spans="1:7" x14ac:dyDescent="0.35">
      <c r="A52" s="75" t="s">
        <v>348</v>
      </c>
      <c r="B52" s="75"/>
      <c r="C52" s="75" t="s">
        <v>299</v>
      </c>
      <c r="D52" s="75" t="s">
        <v>296</v>
      </c>
    </row>
    <row r="53" spans="1:7" x14ac:dyDescent="0.35">
      <c r="A53" s="75" t="s">
        <v>349</v>
      </c>
      <c r="B53" s="75"/>
      <c r="C53" s="75" t="s">
        <v>295</v>
      </c>
      <c r="D53" s="75" t="s">
        <v>296</v>
      </c>
    </row>
    <row r="54" spans="1:7" x14ac:dyDescent="0.35">
      <c r="A54" s="75" t="s">
        <v>350</v>
      </c>
      <c r="B54" s="75"/>
      <c r="C54" s="75" t="s">
        <v>301</v>
      </c>
      <c r="D54" s="75" t="s">
        <v>254</v>
      </c>
    </row>
    <row r="55" spans="1:7" x14ac:dyDescent="0.35">
      <c r="A55" s="75" t="s">
        <v>351</v>
      </c>
      <c r="B55" s="75"/>
      <c r="C55" s="75" t="s">
        <v>305</v>
      </c>
      <c r="D55" s="75" t="s">
        <v>296</v>
      </c>
    </row>
    <row r="56" spans="1:7" x14ac:dyDescent="0.35">
      <c r="A56" s="75" t="s">
        <v>352</v>
      </c>
      <c r="B56" s="75"/>
      <c r="C56" s="75" t="s">
        <v>291</v>
      </c>
      <c r="D56" s="75" t="s">
        <v>296</v>
      </c>
    </row>
    <row r="62" spans="1:7" ht="13.15" thickBot="1" x14ac:dyDescent="0.4"/>
    <row r="63" spans="1:7" ht="13.5" thickBot="1" x14ac:dyDescent="0.45">
      <c r="B63" s="10" t="s">
        <v>10</v>
      </c>
      <c r="C63" s="11"/>
      <c r="D63" s="11"/>
      <c r="E63" s="11"/>
      <c r="F63" s="11"/>
      <c r="G63" s="12"/>
    </row>
    <row r="64" spans="1:7" hidden="1" outlineLevel="1" x14ac:dyDescent="0.35">
      <c r="B64" s="13"/>
      <c r="G64" s="14"/>
    </row>
    <row r="65" spans="2:7" hidden="1" outlineLevel="1" x14ac:dyDescent="0.35">
      <c r="B65" s="13" t="s">
        <v>353</v>
      </c>
      <c r="G65" s="14"/>
    </row>
    <row r="66" spans="2:7" hidden="1" outlineLevel="1" x14ac:dyDescent="0.35">
      <c r="B66" s="13" t="s">
        <v>354</v>
      </c>
      <c r="G66" s="14"/>
    </row>
    <row r="67" spans="2:7" hidden="1" outlineLevel="1" x14ac:dyDescent="0.35">
      <c r="B67" s="13" t="s">
        <v>355</v>
      </c>
      <c r="G67" s="14"/>
    </row>
    <row r="68" spans="2:7" hidden="1" outlineLevel="1" x14ac:dyDescent="0.35">
      <c r="B68" s="13" t="s">
        <v>356</v>
      </c>
      <c r="G68" s="14"/>
    </row>
    <row r="69" spans="2:7" hidden="1" outlineLevel="1" x14ac:dyDescent="0.35">
      <c r="B69" s="13" t="s">
        <v>357</v>
      </c>
      <c r="G69" s="14"/>
    </row>
    <row r="70" spans="2:7" hidden="1" outlineLevel="1" x14ac:dyDescent="0.35">
      <c r="B70" s="13" t="s">
        <v>358</v>
      </c>
      <c r="G70" s="14"/>
    </row>
    <row r="71" spans="2:7" hidden="1" outlineLevel="1" x14ac:dyDescent="0.35">
      <c r="B71" s="13" t="s">
        <v>359</v>
      </c>
      <c r="G71" s="14"/>
    </row>
    <row r="72" spans="2:7" hidden="1" outlineLevel="1" x14ac:dyDescent="0.35">
      <c r="B72" s="13" t="s">
        <v>360</v>
      </c>
      <c r="G72" s="14"/>
    </row>
    <row r="73" spans="2:7" hidden="1" outlineLevel="1" x14ac:dyDescent="0.35">
      <c r="B73" s="13" t="s">
        <v>361</v>
      </c>
      <c r="G73" s="14"/>
    </row>
    <row r="74" spans="2:7" hidden="1" outlineLevel="1" x14ac:dyDescent="0.35">
      <c r="B74" s="13" t="s">
        <v>362</v>
      </c>
      <c r="G74" s="14"/>
    </row>
    <row r="75" spans="2:7" ht="13.15" hidden="1" outlineLevel="1" thickBot="1" x14ac:dyDescent="0.4">
      <c r="B75" s="15"/>
      <c r="C75" s="16"/>
      <c r="D75" s="16"/>
      <c r="E75" s="16"/>
      <c r="F75" s="16"/>
      <c r="G75" s="17"/>
    </row>
    <row r="76" spans="2:7" collapsed="1" x14ac:dyDescent="0.35"/>
  </sheetData>
  <autoFilter ref="A6:D56" xr:uid="{00000000-0001-0000-0000-000000000000}"/>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6C17C-FF6E-4BCA-B49D-267368AB5759}">
  <sheetPr codeName="Sheet8"/>
  <dimension ref="A1:N49"/>
  <sheetViews>
    <sheetView showGridLines="0" zoomScale="80" zoomScaleNormal="80" workbookViewId="0"/>
  </sheetViews>
  <sheetFormatPr defaultColWidth="8.86328125" defaultRowHeight="12.75" outlineLevelRow="1" x14ac:dyDescent="0.35"/>
  <cols>
    <col min="1" max="3" width="15.796875" style="3" customWidth="1"/>
    <col min="4" max="10" width="8.86328125" style="3"/>
    <col min="11" max="14" width="18.796875" style="3" customWidth="1"/>
    <col min="15" max="16384" width="8.86328125" style="3"/>
  </cols>
  <sheetData>
    <row r="1" spans="1:14" ht="13.9" x14ac:dyDescent="0.4">
      <c r="A1" s="1" t="s">
        <v>137</v>
      </c>
    </row>
    <row r="4" spans="1:14" ht="13.15" x14ac:dyDescent="0.4">
      <c r="A4" s="56" t="s">
        <v>138</v>
      </c>
      <c r="B4" s="56" t="s">
        <v>139</v>
      </c>
      <c r="C4" s="56" t="s">
        <v>140</v>
      </c>
      <c r="K4" s="57" t="s">
        <v>139</v>
      </c>
      <c r="L4" s="57" t="s">
        <v>138</v>
      </c>
      <c r="M4" s="57" t="s">
        <v>141</v>
      </c>
      <c r="N4" s="57" t="s">
        <v>140</v>
      </c>
    </row>
    <row r="5" spans="1:14" x14ac:dyDescent="0.35">
      <c r="A5" s="58" t="s">
        <v>142</v>
      </c>
      <c r="B5" s="58"/>
      <c r="C5" s="58"/>
      <c r="K5" s="58" t="s">
        <v>143</v>
      </c>
      <c r="L5" s="58" t="s">
        <v>144</v>
      </c>
      <c r="M5" s="58" t="s">
        <v>145</v>
      </c>
      <c r="N5" s="58">
        <v>172</v>
      </c>
    </row>
    <row r="6" spans="1:14" x14ac:dyDescent="0.35">
      <c r="A6" s="58" t="s">
        <v>146</v>
      </c>
      <c r="B6" s="58"/>
      <c r="C6" s="58"/>
      <c r="K6" s="58" t="s">
        <v>143</v>
      </c>
      <c r="L6" s="58" t="s">
        <v>142</v>
      </c>
      <c r="M6" s="58" t="s">
        <v>147</v>
      </c>
      <c r="N6" s="58">
        <v>92</v>
      </c>
    </row>
    <row r="7" spans="1:14" x14ac:dyDescent="0.35">
      <c r="A7" s="58" t="s">
        <v>148</v>
      </c>
      <c r="B7" s="58"/>
      <c r="C7" s="58"/>
      <c r="K7" s="58" t="s">
        <v>143</v>
      </c>
      <c r="L7" s="58" t="s">
        <v>149</v>
      </c>
      <c r="M7" s="58" t="s">
        <v>150</v>
      </c>
      <c r="N7" s="58">
        <v>159</v>
      </c>
    </row>
    <row r="8" spans="1:14" x14ac:dyDescent="0.35">
      <c r="A8" s="58" t="s">
        <v>151</v>
      </c>
      <c r="B8" s="58"/>
      <c r="C8" s="58"/>
      <c r="K8" s="58" t="s">
        <v>143</v>
      </c>
      <c r="L8" s="58" t="s">
        <v>152</v>
      </c>
      <c r="M8" s="58" t="s">
        <v>153</v>
      </c>
      <c r="N8" s="58">
        <v>87</v>
      </c>
    </row>
    <row r="9" spans="1:14" x14ac:dyDescent="0.35">
      <c r="A9" s="58" t="s">
        <v>149</v>
      </c>
      <c r="B9" s="58"/>
      <c r="C9" s="58"/>
      <c r="K9" s="58" t="s">
        <v>154</v>
      </c>
      <c r="L9" s="58" t="s">
        <v>155</v>
      </c>
      <c r="M9" s="58" t="s">
        <v>156</v>
      </c>
      <c r="N9" s="58">
        <v>81</v>
      </c>
    </row>
    <row r="10" spans="1:14" x14ac:dyDescent="0.35">
      <c r="A10" s="58" t="s">
        <v>157</v>
      </c>
      <c r="B10" s="58"/>
      <c r="C10" s="58"/>
      <c r="K10" s="58" t="s">
        <v>158</v>
      </c>
      <c r="L10" s="58" t="s">
        <v>159</v>
      </c>
      <c r="M10" s="58" t="s">
        <v>160</v>
      </c>
      <c r="N10" s="58">
        <v>67</v>
      </c>
    </row>
    <row r="11" spans="1:14" x14ac:dyDescent="0.35">
      <c r="K11" s="58" t="s">
        <v>143</v>
      </c>
      <c r="L11" s="58" t="s">
        <v>161</v>
      </c>
      <c r="M11" s="58" t="s">
        <v>162</v>
      </c>
      <c r="N11" s="58">
        <v>184</v>
      </c>
    </row>
    <row r="12" spans="1:14" x14ac:dyDescent="0.35">
      <c r="K12" s="58" t="s">
        <v>154</v>
      </c>
      <c r="L12" s="58" t="s">
        <v>163</v>
      </c>
      <c r="M12" s="58" t="s">
        <v>164</v>
      </c>
      <c r="N12" s="58">
        <v>145</v>
      </c>
    </row>
    <row r="13" spans="1:14" x14ac:dyDescent="0.35">
      <c r="K13" s="58" t="s">
        <v>143</v>
      </c>
      <c r="L13" s="58" t="s">
        <v>165</v>
      </c>
      <c r="M13" s="58" t="s">
        <v>166</v>
      </c>
      <c r="N13" s="58">
        <v>158</v>
      </c>
    </row>
    <row r="14" spans="1:14" x14ac:dyDescent="0.35">
      <c r="K14" s="58" t="s">
        <v>158</v>
      </c>
      <c r="L14" s="58" t="s">
        <v>167</v>
      </c>
      <c r="M14" s="58" t="s">
        <v>168</v>
      </c>
      <c r="N14" s="58">
        <v>30</v>
      </c>
    </row>
    <row r="15" spans="1:14" x14ac:dyDescent="0.35">
      <c r="K15" s="58" t="s">
        <v>158</v>
      </c>
      <c r="L15" s="58" t="s">
        <v>169</v>
      </c>
      <c r="M15" s="58" t="s">
        <v>170</v>
      </c>
      <c r="N15" s="58">
        <v>61</v>
      </c>
    </row>
    <row r="16" spans="1:14" x14ac:dyDescent="0.35">
      <c r="K16" s="58" t="s">
        <v>154</v>
      </c>
      <c r="L16" s="58" t="s">
        <v>171</v>
      </c>
      <c r="M16" s="58" t="s">
        <v>172</v>
      </c>
      <c r="N16" s="58">
        <v>98</v>
      </c>
    </row>
    <row r="17" spans="11:14" x14ac:dyDescent="0.35">
      <c r="K17" s="58" t="s">
        <v>158</v>
      </c>
      <c r="L17" s="58" t="s">
        <v>173</v>
      </c>
      <c r="M17" s="58" t="s">
        <v>174</v>
      </c>
      <c r="N17" s="58">
        <v>141</v>
      </c>
    </row>
    <row r="18" spans="11:14" x14ac:dyDescent="0.35">
      <c r="K18" s="58" t="s">
        <v>154</v>
      </c>
      <c r="L18" s="58" t="s">
        <v>175</v>
      </c>
      <c r="M18" s="58" t="s">
        <v>176</v>
      </c>
      <c r="N18" s="58">
        <v>105</v>
      </c>
    </row>
    <row r="19" spans="11:14" x14ac:dyDescent="0.35">
      <c r="K19" s="58" t="s">
        <v>154</v>
      </c>
      <c r="L19" s="58" t="s">
        <v>177</v>
      </c>
      <c r="M19" s="58" t="s">
        <v>178</v>
      </c>
      <c r="N19" s="58">
        <v>176</v>
      </c>
    </row>
    <row r="20" spans="11:14" x14ac:dyDescent="0.35">
      <c r="K20" s="58" t="s">
        <v>158</v>
      </c>
      <c r="L20" s="58" t="s">
        <v>179</v>
      </c>
      <c r="M20" s="58" t="s">
        <v>180</v>
      </c>
      <c r="N20" s="58">
        <v>71</v>
      </c>
    </row>
    <row r="21" spans="11:14" x14ac:dyDescent="0.35">
      <c r="K21" s="58" t="s">
        <v>154</v>
      </c>
      <c r="L21" s="58" t="s">
        <v>151</v>
      </c>
      <c r="M21" s="58" t="s">
        <v>181</v>
      </c>
      <c r="N21" s="58">
        <v>164</v>
      </c>
    </row>
    <row r="22" spans="11:14" x14ac:dyDescent="0.35">
      <c r="K22" s="58" t="s">
        <v>154</v>
      </c>
      <c r="L22" s="58" t="s">
        <v>182</v>
      </c>
      <c r="M22" s="58" t="s">
        <v>183</v>
      </c>
      <c r="N22" s="58">
        <v>27</v>
      </c>
    </row>
    <row r="23" spans="11:14" x14ac:dyDescent="0.35">
      <c r="K23" s="58" t="s">
        <v>158</v>
      </c>
      <c r="L23" s="58" t="s">
        <v>184</v>
      </c>
      <c r="M23" s="58" t="s">
        <v>185</v>
      </c>
      <c r="N23" s="58">
        <v>103</v>
      </c>
    </row>
    <row r="24" spans="11:14" x14ac:dyDescent="0.35">
      <c r="K24" s="58" t="s">
        <v>143</v>
      </c>
      <c r="L24" s="58" t="s">
        <v>186</v>
      </c>
      <c r="M24" s="58" t="s">
        <v>187</v>
      </c>
      <c r="N24" s="58">
        <v>162</v>
      </c>
    </row>
    <row r="25" spans="11:14" x14ac:dyDescent="0.35">
      <c r="K25" s="58" t="s">
        <v>158</v>
      </c>
      <c r="L25" s="58" t="s">
        <v>188</v>
      </c>
      <c r="M25" s="58" t="s">
        <v>189</v>
      </c>
      <c r="N25" s="58">
        <v>97</v>
      </c>
    </row>
    <row r="26" spans="11:14" x14ac:dyDescent="0.35">
      <c r="K26" s="58" t="s">
        <v>143</v>
      </c>
      <c r="L26" s="58" t="s">
        <v>148</v>
      </c>
      <c r="M26" s="58" t="s">
        <v>190</v>
      </c>
      <c r="N26" s="58">
        <v>54</v>
      </c>
    </row>
    <row r="27" spans="11:14" x14ac:dyDescent="0.35">
      <c r="K27" s="58" t="s">
        <v>154</v>
      </c>
      <c r="L27" s="58" t="s">
        <v>191</v>
      </c>
      <c r="M27" s="58" t="s">
        <v>192</v>
      </c>
      <c r="N27" s="58">
        <v>52</v>
      </c>
    </row>
    <row r="28" spans="11:14" x14ac:dyDescent="0.35">
      <c r="K28" s="58" t="s">
        <v>158</v>
      </c>
      <c r="L28" s="58" t="s">
        <v>193</v>
      </c>
      <c r="M28" s="58" t="s">
        <v>194</v>
      </c>
      <c r="N28" s="58">
        <v>52</v>
      </c>
    </row>
    <row r="29" spans="11:14" x14ac:dyDescent="0.35">
      <c r="K29" s="58" t="s">
        <v>143</v>
      </c>
      <c r="L29" s="58" t="s">
        <v>195</v>
      </c>
      <c r="M29" s="58" t="s">
        <v>196</v>
      </c>
      <c r="N29" s="58">
        <v>168</v>
      </c>
    </row>
    <row r="30" spans="11:14" x14ac:dyDescent="0.35">
      <c r="K30" s="58" t="s">
        <v>158</v>
      </c>
      <c r="L30" s="58" t="s">
        <v>197</v>
      </c>
      <c r="M30" s="58" t="s">
        <v>198</v>
      </c>
      <c r="N30" s="58">
        <v>55</v>
      </c>
    </row>
    <row r="31" spans="11:14" x14ac:dyDescent="0.35">
      <c r="K31" s="58" t="s">
        <v>154</v>
      </c>
      <c r="L31" s="58" t="s">
        <v>199</v>
      </c>
      <c r="M31" s="58" t="s">
        <v>200</v>
      </c>
      <c r="N31" s="58">
        <v>186</v>
      </c>
    </row>
    <row r="32" spans="11:14" x14ac:dyDescent="0.35">
      <c r="K32" s="58" t="s">
        <v>143</v>
      </c>
      <c r="L32" s="58" t="s">
        <v>201</v>
      </c>
      <c r="M32" s="58" t="s">
        <v>202</v>
      </c>
      <c r="N32" s="58">
        <v>173</v>
      </c>
    </row>
    <row r="33" spans="2:14" x14ac:dyDescent="0.35">
      <c r="K33" s="58" t="s">
        <v>154</v>
      </c>
      <c r="L33" s="58" t="s">
        <v>148</v>
      </c>
      <c r="M33" s="58" t="s">
        <v>203</v>
      </c>
      <c r="N33" s="58">
        <v>13</v>
      </c>
    </row>
    <row r="34" spans="2:14" x14ac:dyDescent="0.35">
      <c r="K34" s="58" t="s">
        <v>158</v>
      </c>
      <c r="L34" s="58" t="s">
        <v>204</v>
      </c>
      <c r="M34" s="58" t="s">
        <v>205</v>
      </c>
      <c r="N34" s="58">
        <v>119</v>
      </c>
    </row>
    <row r="37" spans="2:14" ht="13.15" thickBot="1" x14ac:dyDescent="0.4"/>
    <row r="38" spans="2:14" ht="13.5" thickBot="1" x14ac:dyDescent="0.45">
      <c r="B38" s="10" t="s">
        <v>10</v>
      </c>
      <c r="C38" s="11"/>
      <c r="D38" s="11"/>
      <c r="E38" s="11"/>
      <c r="F38" s="11"/>
      <c r="G38" s="12"/>
    </row>
    <row r="39" spans="2:14" hidden="1" outlineLevel="1" x14ac:dyDescent="0.35">
      <c r="B39" s="13"/>
      <c r="G39" s="14"/>
    </row>
    <row r="40" spans="2:14" hidden="1" outlineLevel="1" x14ac:dyDescent="0.35">
      <c r="B40" s="13" t="s">
        <v>206</v>
      </c>
      <c r="G40" s="14"/>
    </row>
    <row r="41" spans="2:14" hidden="1" outlineLevel="1" x14ac:dyDescent="0.35">
      <c r="B41" s="13" t="s">
        <v>207</v>
      </c>
      <c r="G41" s="14"/>
    </row>
    <row r="42" spans="2:14" hidden="1" outlineLevel="1" x14ac:dyDescent="0.35">
      <c r="B42" s="13" t="s">
        <v>208</v>
      </c>
      <c r="G42" s="14"/>
    </row>
    <row r="43" spans="2:14" hidden="1" outlineLevel="1" x14ac:dyDescent="0.35">
      <c r="B43" s="13" t="s">
        <v>209</v>
      </c>
      <c r="G43" s="14"/>
    </row>
    <row r="44" spans="2:14" hidden="1" outlineLevel="1" x14ac:dyDescent="0.35">
      <c r="B44" s="13" t="s">
        <v>210</v>
      </c>
      <c r="G44" s="14"/>
    </row>
    <row r="45" spans="2:14" hidden="1" outlineLevel="1" x14ac:dyDescent="0.35">
      <c r="B45" s="13" t="s">
        <v>211</v>
      </c>
      <c r="G45" s="14"/>
    </row>
    <row r="46" spans="2:14" hidden="1" outlineLevel="1" x14ac:dyDescent="0.35">
      <c r="B46" s="13" t="s">
        <v>212</v>
      </c>
      <c r="G46" s="14"/>
    </row>
    <row r="47" spans="2:14" hidden="1" outlineLevel="1" x14ac:dyDescent="0.35">
      <c r="B47" s="13" t="s">
        <v>213</v>
      </c>
      <c r="G47" s="14"/>
    </row>
    <row r="48" spans="2:14" ht="13.15" hidden="1" outlineLevel="1" thickBot="1" x14ac:dyDescent="0.4">
      <c r="B48" s="15"/>
      <c r="C48" s="16"/>
      <c r="D48" s="16"/>
      <c r="E48" s="16"/>
      <c r="F48" s="16"/>
      <c r="G48" s="17"/>
    </row>
    <row r="49" collapsed="1" x14ac:dyDescent="0.35"/>
  </sheetData>
  <conditionalFormatting sqref="L5:L34">
    <cfRule type="duplicateValues" dxfId="0" priority="1"/>
  </conditionalFormatting>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A868A-C1FD-43D8-BB76-7A6A827D116E}">
  <sheetPr codeName="Sheet9"/>
  <dimension ref="A1:L44"/>
  <sheetViews>
    <sheetView showGridLines="0" zoomScale="70" zoomScaleNormal="70" workbookViewId="0"/>
  </sheetViews>
  <sheetFormatPr defaultColWidth="8.86328125" defaultRowHeight="12.75" outlineLevelRow="1" x14ac:dyDescent="0.35"/>
  <cols>
    <col min="1" max="1" width="15.796875" style="3" customWidth="1"/>
    <col min="2" max="2" width="12.796875" style="3" customWidth="1"/>
    <col min="3" max="5" width="20.6640625" style="3" customWidth="1"/>
    <col min="6" max="6" width="8.86328125" style="3"/>
    <col min="7" max="10" width="20.796875" style="3" customWidth="1"/>
    <col min="11" max="16384" width="8.86328125" style="3"/>
  </cols>
  <sheetData>
    <row r="1" spans="1:12" ht="13.9" x14ac:dyDescent="0.4">
      <c r="A1" s="1" t="s">
        <v>414</v>
      </c>
    </row>
    <row r="3" spans="1:12" x14ac:dyDescent="0.35">
      <c r="H3" s="140"/>
      <c r="I3" s="140"/>
      <c r="J3" s="140"/>
      <c r="K3" s="140"/>
    </row>
    <row r="4" spans="1:12" x14ac:dyDescent="0.35">
      <c r="A4" s="51"/>
      <c r="H4" s="140"/>
      <c r="I4" s="140"/>
      <c r="J4" s="140"/>
      <c r="K4" s="140"/>
    </row>
    <row r="5" spans="1:12" ht="13.15" x14ac:dyDescent="0.4">
      <c r="A5" s="4" t="s">
        <v>415</v>
      </c>
      <c r="B5" s="44" t="s">
        <v>416</v>
      </c>
      <c r="C5" s="141" t="s">
        <v>417</v>
      </c>
      <c r="D5" s="141" t="s">
        <v>417</v>
      </c>
      <c r="E5" s="142"/>
      <c r="G5" s="143"/>
      <c r="H5" s="140"/>
      <c r="I5" s="140"/>
      <c r="J5" s="140"/>
      <c r="K5" s="140"/>
      <c r="L5" s="144"/>
    </row>
    <row r="6" spans="1:12" x14ac:dyDescent="0.35">
      <c r="A6" s="145" t="s">
        <v>418</v>
      </c>
      <c r="B6" s="146">
        <v>179</v>
      </c>
      <c r="C6" s="147" t="str">
        <f>I14</f>
        <v>Less than 6 Months</v>
      </c>
      <c r="D6" s="147"/>
      <c r="E6" s="148"/>
      <c r="F6" s="148"/>
      <c r="G6" s="148"/>
      <c r="H6" s="140"/>
      <c r="I6" s="140"/>
      <c r="J6" s="140"/>
      <c r="K6" s="140"/>
      <c r="L6" s="144"/>
    </row>
    <row r="7" spans="1:12" x14ac:dyDescent="0.35">
      <c r="A7" s="145" t="s">
        <v>419</v>
      </c>
      <c r="B7" s="146">
        <v>53</v>
      </c>
      <c r="C7" s="147" t="str">
        <f>I14</f>
        <v>Less than 6 Months</v>
      </c>
      <c r="D7" s="147"/>
      <c r="E7" s="148"/>
      <c r="F7" s="148"/>
      <c r="G7" s="148"/>
      <c r="H7" s="140"/>
      <c r="I7" s="140"/>
      <c r="J7" s="140"/>
      <c r="K7" s="140"/>
      <c r="L7" s="144"/>
    </row>
    <row r="8" spans="1:12" x14ac:dyDescent="0.35">
      <c r="A8" s="145" t="s">
        <v>420</v>
      </c>
      <c r="B8" s="146">
        <v>366</v>
      </c>
      <c r="C8" s="147" t="str">
        <f>I16</f>
        <v>1 Year to 2 Years</v>
      </c>
      <c r="D8" s="147"/>
      <c r="E8" s="148"/>
      <c r="F8" s="148"/>
      <c r="G8" s="148"/>
      <c r="H8" s="140"/>
      <c r="I8" s="149"/>
      <c r="K8" s="140"/>
    </row>
    <row r="9" spans="1:12" x14ac:dyDescent="0.35">
      <c r="A9" s="145" t="s">
        <v>421</v>
      </c>
      <c r="B9" s="146">
        <v>529</v>
      </c>
      <c r="C9" s="147" t="s">
        <v>405</v>
      </c>
      <c r="D9" s="147"/>
      <c r="E9" s="148"/>
      <c r="F9" s="148"/>
      <c r="G9" s="148"/>
      <c r="H9" s="140"/>
      <c r="I9" s="140"/>
      <c r="L9" s="149"/>
    </row>
    <row r="10" spans="1:12" x14ac:dyDescent="0.35">
      <c r="A10" s="145" t="s">
        <v>422</v>
      </c>
      <c r="B10" s="146">
        <v>388</v>
      </c>
      <c r="C10" s="147" t="s">
        <v>405</v>
      </c>
      <c r="D10" s="147"/>
      <c r="E10" s="148"/>
      <c r="F10" s="148"/>
      <c r="G10" s="148"/>
      <c r="H10" s="61"/>
      <c r="L10" s="149"/>
    </row>
    <row r="11" spans="1:12" x14ac:dyDescent="0.35">
      <c r="A11" s="145" t="s">
        <v>423</v>
      </c>
      <c r="B11" s="146">
        <v>939</v>
      </c>
      <c r="C11" s="147" t="s">
        <v>405</v>
      </c>
      <c r="D11" s="147"/>
      <c r="E11" s="148"/>
      <c r="F11" s="148"/>
      <c r="G11" s="148"/>
      <c r="H11" s="149"/>
      <c r="L11" s="149"/>
    </row>
    <row r="12" spans="1:12" x14ac:dyDescent="0.35">
      <c r="A12" s="145" t="s">
        <v>424</v>
      </c>
      <c r="B12" s="146">
        <v>62</v>
      </c>
      <c r="C12" s="147" t="s">
        <v>405</v>
      </c>
      <c r="D12" s="147"/>
      <c r="E12" s="148"/>
      <c r="F12" s="148"/>
      <c r="L12" s="150"/>
    </row>
    <row r="13" spans="1:12" ht="13.15" x14ac:dyDescent="0.4">
      <c r="A13" s="145" t="s">
        <v>425</v>
      </c>
      <c r="B13" s="146">
        <v>1</v>
      </c>
      <c r="C13" s="147" t="s">
        <v>405</v>
      </c>
      <c r="D13" s="147"/>
      <c r="E13" s="148"/>
      <c r="F13" s="148"/>
      <c r="G13" s="4" t="s">
        <v>426</v>
      </c>
      <c r="H13" s="4" t="s">
        <v>427</v>
      </c>
      <c r="I13" s="4" t="s">
        <v>428</v>
      </c>
    </row>
    <row r="14" spans="1:12" x14ac:dyDescent="0.35">
      <c r="A14" s="145" t="s">
        <v>429</v>
      </c>
      <c r="B14" s="146">
        <v>276</v>
      </c>
      <c r="C14" s="147" t="s">
        <v>405</v>
      </c>
      <c r="D14" s="147"/>
      <c r="E14" s="148"/>
      <c r="F14" s="148"/>
      <c r="G14" s="151">
        <v>0</v>
      </c>
      <c r="H14" s="152">
        <v>180</v>
      </c>
      <c r="I14" s="153" t="s">
        <v>430</v>
      </c>
    </row>
    <row r="15" spans="1:12" x14ac:dyDescent="0.35">
      <c r="A15" s="145" t="s">
        <v>431</v>
      </c>
      <c r="B15" s="146">
        <v>358</v>
      </c>
      <c r="C15" s="147" t="s">
        <v>405</v>
      </c>
      <c r="D15" s="147"/>
      <c r="E15" s="148"/>
      <c r="F15" s="148"/>
      <c r="G15" s="154">
        <v>181</v>
      </c>
      <c r="H15" s="152">
        <v>365</v>
      </c>
      <c r="I15" s="153" t="s">
        <v>432</v>
      </c>
    </row>
    <row r="16" spans="1:12" x14ac:dyDescent="0.35">
      <c r="A16" s="145" t="s">
        <v>433</v>
      </c>
      <c r="B16" s="146">
        <v>595</v>
      </c>
      <c r="C16" s="147" t="s">
        <v>405</v>
      </c>
      <c r="D16" s="147"/>
      <c r="E16" s="148"/>
      <c r="F16" s="148"/>
      <c r="G16" s="154">
        <v>366</v>
      </c>
      <c r="H16" s="152">
        <v>730</v>
      </c>
      <c r="I16" s="153" t="s">
        <v>434</v>
      </c>
    </row>
    <row r="17" spans="1:10" x14ac:dyDescent="0.35">
      <c r="A17" s="145" t="s">
        <v>435</v>
      </c>
      <c r="B17" s="146">
        <v>181</v>
      </c>
      <c r="C17" s="147" t="s">
        <v>405</v>
      </c>
      <c r="D17" s="147"/>
      <c r="E17" s="148"/>
      <c r="F17" s="148"/>
      <c r="G17" s="154">
        <v>731</v>
      </c>
      <c r="H17" s="154">
        <v>9999</v>
      </c>
      <c r="I17" s="153" t="s">
        <v>436</v>
      </c>
      <c r="J17" s="155"/>
    </row>
    <row r="18" spans="1:10" x14ac:dyDescent="0.35">
      <c r="A18" s="145" t="s">
        <v>437</v>
      </c>
      <c r="B18" s="146">
        <v>1432</v>
      </c>
      <c r="C18" s="147" t="s">
        <v>405</v>
      </c>
      <c r="D18" s="147"/>
      <c r="E18" s="148"/>
      <c r="F18" s="148"/>
      <c r="G18" s="148"/>
    </row>
    <row r="19" spans="1:10" x14ac:dyDescent="0.35">
      <c r="A19" s="145" t="s">
        <v>438</v>
      </c>
      <c r="B19" s="146">
        <v>651</v>
      </c>
      <c r="C19" s="147" t="s">
        <v>405</v>
      </c>
      <c r="D19" s="147"/>
      <c r="E19" s="148"/>
      <c r="F19" s="148"/>
      <c r="G19" s="148"/>
    </row>
    <row r="20" spans="1:10" x14ac:dyDescent="0.35">
      <c r="A20" s="145" t="s">
        <v>439</v>
      </c>
      <c r="B20" s="146">
        <v>731</v>
      </c>
      <c r="C20" s="147" t="str">
        <f>I17</f>
        <v>2 Years and More</v>
      </c>
      <c r="D20" s="147"/>
      <c r="E20" s="148"/>
      <c r="F20" s="148"/>
      <c r="G20" s="148"/>
    </row>
    <row r="22" spans="1:10" s="156" customFormat="1" ht="4.05" customHeight="1" x14ac:dyDescent="0.35"/>
    <row r="25" spans="1:10" ht="13.15" x14ac:dyDescent="0.4">
      <c r="A25" s="4" t="s">
        <v>440</v>
      </c>
      <c r="B25" s="157" t="s">
        <v>441</v>
      </c>
    </row>
    <row r="26" spans="1:10" x14ac:dyDescent="0.35">
      <c r="A26" s="158" t="s">
        <v>442</v>
      </c>
      <c r="B26" s="159">
        <v>232000</v>
      </c>
      <c r="G26" s="160">
        <v>140052005</v>
      </c>
      <c r="H26" s="161" t="e">
        <f>VLOOKUP(G26,A25:B29,2,0)</f>
        <v>#N/A</v>
      </c>
      <c r="I26" s="161" t="str">
        <f>_xlfn.XLOOKUP(G26,A26:A29,B26:B29,"na",0)</f>
        <v>na</v>
      </c>
    </row>
    <row r="27" spans="1:10" x14ac:dyDescent="0.35">
      <c r="A27" s="158" t="s">
        <v>443</v>
      </c>
      <c r="B27" s="159">
        <v>41000</v>
      </c>
    </row>
    <row r="28" spans="1:10" x14ac:dyDescent="0.35">
      <c r="A28" s="162" t="s">
        <v>444</v>
      </c>
      <c r="B28" s="159">
        <v>500000</v>
      </c>
    </row>
    <row r="29" spans="1:10" x14ac:dyDescent="0.35">
      <c r="A29" s="163" t="s">
        <v>445</v>
      </c>
      <c r="B29" s="159">
        <v>10000</v>
      </c>
    </row>
    <row r="31" spans="1:10" ht="13.15" thickBot="1" x14ac:dyDescent="0.4"/>
    <row r="32" spans="1:10" ht="13.5" thickBot="1" x14ac:dyDescent="0.45">
      <c r="B32" s="10" t="s">
        <v>10</v>
      </c>
      <c r="C32" s="11"/>
      <c r="D32" s="11"/>
      <c r="E32" s="11"/>
      <c r="F32" s="11"/>
      <c r="G32" s="12"/>
    </row>
    <row r="33" spans="2:7" hidden="1" outlineLevel="1" x14ac:dyDescent="0.35">
      <c r="B33" s="13"/>
      <c r="G33" s="14"/>
    </row>
    <row r="34" spans="2:7" hidden="1" outlineLevel="1" x14ac:dyDescent="0.35">
      <c r="B34" s="13" t="s">
        <v>446</v>
      </c>
      <c r="G34" s="14"/>
    </row>
    <row r="35" spans="2:7" hidden="1" outlineLevel="1" x14ac:dyDescent="0.35">
      <c r="B35" s="13" t="s">
        <v>447</v>
      </c>
      <c r="G35" s="14"/>
    </row>
    <row r="36" spans="2:7" hidden="1" outlineLevel="1" x14ac:dyDescent="0.35">
      <c r="B36" s="13" t="s">
        <v>448</v>
      </c>
      <c r="G36" s="14"/>
    </row>
    <row r="37" spans="2:7" hidden="1" outlineLevel="1" x14ac:dyDescent="0.35">
      <c r="B37" s="13" t="s">
        <v>449</v>
      </c>
      <c r="G37" s="14"/>
    </row>
    <row r="38" spans="2:7" hidden="1" outlineLevel="1" x14ac:dyDescent="0.35">
      <c r="B38" s="13" t="s">
        <v>450</v>
      </c>
      <c r="G38" s="14"/>
    </row>
    <row r="39" spans="2:7" hidden="1" outlineLevel="1" x14ac:dyDescent="0.35">
      <c r="B39" s="13" t="s">
        <v>451</v>
      </c>
      <c r="G39" s="14"/>
    </row>
    <row r="40" spans="2:7" hidden="1" outlineLevel="1" x14ac:dyDescent="0.35">
      <c r="B40" s="13" t="s">
        <v>452</v>
      </c>
      <c r="G40" s="14"/>
    </row>
    <row r="41" spans="2:7" hidden="1" outlineLevel="1" x14ac:dyDescent="0.35">
      <c r="B41" s="13" t="s">
        <v>453</v>
      </c>
      <c r="G41" s="14"/>
    </row>
    <row r="42" spans="2:7" hidden="1" outlineLevel="1" x14ac:dyDescent="0.35">
      <c r="B42" s="13" t="s">
        <v>454</v>
      </c>
      <c r="G42" s="14"/>
    </row>
    <row r="43" spans="2:7" ht="13.15" hidden="1" outlineLevel="1" thickBot="1" x14ac:dyDescent="0.4">
      <c r="B43" s="15"/>
      <c r="C43" s="16"/>
      <c r="D43" s="16"/>
      <c r="E43" s="16"/>
      <c r="F43" s="16"/>
      <c r="G43" s="17"/>
    </row>
    <row r="44" spans="2:7" collapsed="1" x14ac:dyDescent="0.35"/>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9FDDA-42DF-4291-8934-AE59B4477271}">
  <sheetPr codeName="Sheet10"/>
  <dimension ref="A1:M47"/>
  <sheetViews>
    <sheetView showGridLines="0" zoomScale="85" workbookViewId="0"/>
  </sheetViews>
  <sheetFormatPr defaultColWidth="8.86328125" defaultRowHeight="12.75" outlineLevelRow="1" x14ac:dyDescent="0.35"/>
  <cols>
    <col min="1" max="1" width="15.796875" style="96" customWidth="1"/>
    <col min="2" max="13" width="10.796875" style="96" customWidth="1"/>
    <col min="14" max="16384" width="8.86328125" style="96"/>
  </cols>
  <sheetData>
    <row r="1" spans="1:13" s="91" customFormat="1" ht="13.9" x14ac:dyDescent="0.35">
      <c r="A1" s="89" t="s">
        <v>390</v>
      </c>
      <c r="B1" s="90"/>
      <c r="C1" s="90"/>
      <c r="D1" s="90"/>
    </row>
    <row r="4" spans="1:13" ht="13.15" x14ac:dyDescent="0.35">
      <c r="A4" s="92" t="s">
        <v>391</v>
      </c>
      <c r="B4" s="93" t="s">
        <v>392</v>
      </c>
      <c r="C4" s="93" t="s">
        <v>392</v>
      </c>
      <c r="D4" s="94" t="s">
        <v>392</v>
      </c>
      <c r="E4" s="93" t="s">
        <v>393</v>
      </c>
      <c r="F4" s="93" t="s">
        <v>393</v>
      </c>
      <c r="G4" s="94" t="s">
        <v>393</v>
      </c>
      <c r="H4" s="95" t="s">
        <v>243</v>
      </c>
      <c r="I4" s="93" t="s">
        <v>243</v>
      </c>
      <c r="J4" s="94" t="s">
        <v>243</v>
      </c>
      <c r="K4" s="93" t="s">
        <v>394</v>
      </c>
      <c r="L4" s="93" t="s">
        <v>394</v>
      </c>
      <c r="M4" s="94" t="s">
        <v>394</v>
      </c>
    </row>
    <row r="5" spans="1:13" ht="13.15" x14ac:dyDescent="0.35">
      <c r="A5" s="92" t="s">
        <v>395</v>
      </c>
      <c r="B5" s="97" t="s">
        <v>396</v>
      </c>
      <c r="C5" s="97" t="s">
        <v>397</v>
      </c>
      <c r="D5" s="98" t="s">
        <v>398</v>
      </c>
      <c r="E5" s="97" t="s">
        <v>396</v>
      </c>
      <c r="F5" s="97" t="s">
        <v>397</v>
      </c>
      <c r="G5" s="98" t="s">
        <v>398</v>
      </c>
      <c r="H5" s="99" t="s">
        <v>396</v>
      </c>
      <c r="I5" s="97" t="s">
        <v>397</v>
      </c>
      <c r="J5" s="98" t="s">
        <v>398</v>
      </c>
      <c r="K5" s="97" t="s">
        <v>396</v>
      </c>
      <c r="L5" s="97" t="s">
        <v>397</v>
      </c>
      <c r="M5" s="98" t="s">
        <v>398</v>
      </c>
    </row>
    <row r="6" spans="1:13" ht="13.15" x14ac:dyDescent="0.35">
      <c r="A6" s="100" t="s">
        <v>399</v>
      </c>
      <c r="B6" s="101">
        <v>67</v>
      </c>
      <c r="C6" s="101">
        <v>145</v>
      </c>
      <c r="D6" s="102">
        <v>254</v>
      </c>
      <c r="E6" s="101">
        <v>385</v>
      </c>
      <c r="F6" s="101">
        <v>419</v>
      </c>
      <c r="G6" s="102">
        <v>530</v>
      </c>
      <c r="H6" s="103">
        <v>666</v>
      </c>
      <c r="I6" s="101">
        <v>751</v>
      </c>
      <c r="J6" s="102">
        <v>852</v>
      </c>
      <c r="K6" s="101">
        <v>971</v>
      </c>
      <c r="L6" s="101">
        <v>1004</v>
      </c>
      <c r="M6" s="102">
        <v>1159</v>
      </c>
    </row>
    <row r="7" spans="1:13" ht="13.15" x14ac:dyDescent="0.35">
      <c r="A7" s="104" t="s">
        <v>400</v>
      </c>
      <c r="B7" s="101">
        <v>54</v>
      </c>
      <c r="C7" s="101">
        <v>190</v>
      </c>
      <c r="D7" s="102">
        <v>222</v>
      </c>
      <c r="E7" s="101">
        <v>366</v>
      </c>
      <c r="F7" s="101">
        <v>432</v>
      </c>
      <c r="G7" s="102">
        <v>510</v>
      </c>
      <c r="H7" s="101">
        <v>623</v>
      </c>
      <c r="I7" s="101">
        <v>790</v>
      </c>
      <c r="J7" s="102">
        <v>841</v>
      </c>
      <c r="K7" s="101">
        <v>926</v>
      </c>
      <c r="L7" s="101">
        <v>1033</v>
      </c>
      <c r="M7" s="102">
        <v>1155</v>
      </c>
    </row>
    <row r="8" spans="1:13" ht="13.15" x14ac:dyDescent="0.35">
      <c r="A8" s="104" t="s">
        <v>401</v>
      </c>
      <c r="B8" s="101">
        <v>10</v>
      </c>
      <c r="C8" s="101">
        <v>159</v>
      </c>
      <c r="D8" s="102">
        <v>240</v>
      </c>
      <c r="E8" s="101">
        <v>375</v>
      </c>
      <c r="F8" s="101">
        <v>449</v>
      </c>
      <c r="G8" s="102">
        <v>600</v>
      </c>
      <c r="H8" s="101">
        <v>621</v>
      </c>
      <c r="I8" s="101">
        <v>728</v>
      </c>
      <c r="J8" s="102">
        <v>817</v>
      </c>
      <c r="K8" s="101">
        <v>959</v>
      </c>
      <c r="L8" s="101">
        <v>1089</v>
      </c>
      <c r="M8" s="102">
        <v>1182</v>
      </c>
    </row>
    <row r="9" spans="1:13" ht="13.15" x14ac:dyDescent="0.35">
      <c r="A9" s="104" t="s">
        <v>296</v>
      </c>
      <c r="B9" s="101">
        <v>6</v>
      </c>
      <c r="C9" s="101">
        <v>116</v>
      </c>
      <c r="D9" s="102">
        <v>219</v>
      </c>
      <c r="E9" s="101">
        <v>354</v>
      </c>
      <c r="F9" s="101">
        <v>489</v>
      </c>
      <c r="G9" s="102">
        <v>565</v>
      </c>
      <c r="H9" s="101">
        <v>622</v>
      </c>
      <c r="I9" s="101">
        <v>741</v>
      </c>
      <c r="J9" s="102">
        <v>825</v>
      </c>
      <c r="K9" s="101">
        <v>958</v>
      </c>
      <c r="L9" s="105">
        <v>1080</v>
      </c>
      <c r="M9" s="102">
        <v>1182</v>
      </c>
    </row>
    <row r="10" spans="1:13" ht="13.15" x14ac:dyDescent="0.35">
      <c r="A10" s="104" t="s">
        <v>402</v>
      </c>
      <c r="B10" s="101">
        <v>63</v>
      </c>
      <c r="C10" s="101">
        <v>115</v>
      </c>
      <c r="D10" s="102">
        <v>298</v>
      </c>
      <c r="E10" s="101">
        <v>316</v>
      </c>
      <c r="F10" s="101">
        <v>470</v>
      </c>
      <c r="G10" s="102">
        <v>556</v>
      </c>
      <c r="H10" s="101">
        <v>695</v>
      </c>
      <c r="I10" s="101">
        <v>748</v>
      </c>
      <c r="J10" s="102">
        <v>834</v>
      </c>
      <c r="K10" s="101">
        <v>999</v>
      </c>
      <c r="L10" s="101">
        <v>1047</v>
      </c>
      <c r="M10" s="102">
        <v>1140</v>
      </c>
    </row>
    <row r="11" spans="1:13" ht="13.15" x14ac:dyDescent="0.35">
      <c r="A11" s="106" t="s">
        <v>254</v>
      </c>
      <c r="B11" s="107">
        <v>13</v>
      </c>
      <c r="C11" s="107">
        <v>168</v>
      </c>
      <c r="D11" s="108">
        <v>293</v>
      </c>
      <c r="E11" s="107">
        <v>331</v>
      </c>
      <c r="F11" s="107">
        <v>427</v>
      </c>
      <c r="G11" s="108">
        <v>535</v>
      </c>
      <c r="H11" s="107">
        <v>630</v>
      </c>
      <c r="I11" s="107">
        <v>727</v>
      </c>
      <c r="J11" s="108">
        <v>891</v>
      </c>
      <c r="K11" s="107">
        <v>992</v>
      </c>
      <c r="L11" s="107">
        <v>1070</v>
      </c>
      <c r="M11" s="108">
        <v>1110</v>
      </c>
    </row>
    <row r="14" spans="1:13" ht="13.5" thickBot="1" x14ac:dyDescent="0.4">
      <c r="A14" s="109" t="s">
        <v>403</v>
      </c>
      <c r="B14" s="109" t="s">
        <v>404</v>
      </c>
      <c r="C14" s="110" t="s">
        <v>243</v>
      </c>
      <c r="D14" s="111" t="s">
        <v>392</v>
      </c>
      <c r="E14" s="112" t="s">
        <v>394</v>
      </c>
      <c r="F14" s="111" t="s">
        <v>393</v>
      </c>
    </row>
    <row r="15" spans="1:13" x14ac:dyDescent="0.35">
      <c r="A15" s="113" t="s">
        <v>399</v>
      </c>
      <c r="B15" s="114" t="s">
        <v>396</v>
      </c>
      <c r="C15" s="115">
        <f>H6</f>
        <v>666</v>
      </c>
      <c r="D15" s="116" t="s">
        <v>405</v>
      </c>
      <c r="E15" s="116" t="s">
        <v>405</v>
      </c>
      <c r="F15" s="117" t="s">
        <v>405</v>
      </c>
      <c r="H15" s="118"/>
    </row>
    <row r="16" spans="1:13" x14ac:dyDescent="0.35">
      <c r="A16" s="119" t="s">
        <v>296</v>
      </c>
      <c r="B16" s="120" t="s">
        <v>396</v>
      </c>
      <c r="C16" s="121" t="s">
        <v>405</v>
      </c>
      <c r="D16" s="122" t="s">
        <v>405</v>
      </c>
      <c r="E16" s="122" t="s">
        <v>405</v>
      </c>
      <c r="F16" s="123" t="s">
        <v>405</v>
      </c>
    </row>
    <row r="17" spans="1:6" x14ac:dyDescent="0.35">
      <c r="A17" s="119" t="s">
        <v>254</v>
      </c>
      <c r="B17" s="120" t="s">
        <v>396</v>
      </c>
      <c r="C17" s="121" t="s">
        <v>405</v>
      </c>
      <c r="D17" s="122" t="s">
        <v>405</v>
      </c>
      <c r="E17" s="122" t="s">
        <v>405</v>
      </c>
      <c r="F17" s="123" t="s">
        <v>405</v>
      </c>
    </row>
    <row r="18" spans="1:6" x14ac:dyDescent="0.35">
      <c r="A18" s="119" t="s">
        <v>402</v>
      </c>
      <c r="B18" s="120" t="s">
        <v>396</v>
      </c>
      <c r="C18" s="121" t="s">
        <v>405</v>
      </c>
      <c r="D18" s="122" t="s">
        <v>405</v>
      </c>
      <c r="E18" s="122" t="s">
        <v>405</v>
      </c>
      <c r="F18" s="123" t="s">
        <v>405</v>
      </c>
    </row>
    <row r="19" spans="1:6" x14ac:dyDescent="0.35">
      <c r="A19" s="119" t="s">
        <v>400</v>
      </c>
      <c r="B19" s="120" t="s">
        <v>396</v>
      </c>
      <c r="C19" s="121" t="s">
        <v>405</v>
      </c>
      <c r="D19" s="122" t="s">
        <v>405</v>
      </c>
      <c r="E19" s="122" t="s">
        <v>405</v>
      </c>
      <c r="F19" s="123" t="s">
        <v>405</v>
      </c>
    </row>
    <row r="20" spans="1:6" x14ac:dyDescent="0.35">
      <c r="A20" s="119" t="s">
        <v>401</v>
      </c>
      <c r="B20" s="120" t="s">
        <v>396</v>
      </c>
      <c r="C20" s="121" t="s">
        <v>405</v>
      </c>
      <c r="D20" s="122" t="s">
        <v>405</v>
      </c>
      <c r="E20" s="122" t="s">
        <v>405</v>
      </c>
      <c r="F20" s="123" t="s">
        <v>405</v>
      </c>
    </row>
    <row r="21" spans="1:6" x14ac:dyDescent="0.35">
      <c r="A21" s="119" t="s">
        <v>399</v>
      </c>
      <c r="B21" s="120" t="s">
        <v>397</v>
      </c>
      <c r="C21" s="121" t="s">
        <v>405</v>
      </c>
      <c r="D21" s="122" t="s">
        <v>405</v>
      </c>
      <c r="E21" s="122" t="s">
        <v>405</v>
      </c>
      <c r="F21" s="123" t="s">
        <v>405</v>
      </c>
    </row>
    <row r="22" spans="1:6" x14ac:dyDescent="0.35">
      <c r="A22" s="124" t="s">
        <v>296</v>
      </c>
      <c r="B22" s="125" t="s">
        <v>397</v>
      </c>
      <c r="C22" s="121" t="s">
        <v>405</v>
      </c>
      <c r="D22" s="122" t="s">
        <v>405</v>
      </c>
      <c r="E22" s="126">
        <f>L9</f>
        <v>1080</v>
      </c>
      <c r="F22" s="123" t="s">
        <v>405</v>
      </c>
    </row>
    <row r="23" spans="1:6" x14ac:dyDescent="0.35">
      <c r="A23" s="119" t="s">
        <v>254</v>
      </c>
      <c r="B23" s="120" t="s">
        <v>397</v>
      </c>
      <c r="C23" s="121" t="s">
        <v>405</v>
      </c>
      <c r="D23" s="122" t="s">
        <v>405</v>
      </c>
      <c r="E23" s="122" t="s">
        <v>405</v>
      </c>
      <c r="F23" s="123" t="s">
        <v>405</v>
      </c>
    </row>
    <row r="24" spans="1:6" x14ac:dyDescent="0.35">
      <c r="A24" s="119" t="s">
        <v>402</v>
      </c>
      <c r="B24" s="120" t="s">
        <v>397</v>
      </c>
      <c r="C24" s="121" t="s">
        <v>405</v>
      </c>
      <c r="D24" s="122" t="s">
        <v>405</v>
      </c>
      <c r="E24" s="122" t="s">
        <v>405</v>
      </c>
      <c r="F24" s="123" t="s">
        <v>405</v>
      </c>
    </row>
    <row r="25" spans="1:6" x14ac:dyDescent="0.35">
      <c r="A25" s="119" t="s">
        <v>400</v>
      </c>
      <c r="B25" s="120" t="s">
        <v>397</v>
      </c>
      <c r="C25" s="121" t="s">
        <v>405</v>
      </c>
      <c r="D25" s="122" t="s">
        <v>405</v>
      </c>
      <c r="E25" s="122" t="s">
        <v>405</v>
      </c>
      <c r="F25" s="123" t="s">
        <v>405</v>
      </c>
    </row>
    <row r="26" spans="1:6" x14ac:dyDescent="0.35">
      <c r="A26" s="119" t="s">
        <v>401</v>
      </c>
      <c r="B26" s="120" t="s">
        <v>397</v>
      </c>
      <c r="C26" s="121" t="s">
        <v>405</v>
      </c>
      <c r="D26" s="122" t="s">
        <v>405</v>
      </c>
      <c r="E26" s="122" t="s">
        <v>405</v>
      </c>
      <c r="F26" s="123" t="s">
        <v>405</v>
      </c>
    </row>
    <row r="27" spans="1:6" x14ac:dyDescent="0.35">
      <c r="A27" s="119" t="s">
        <v>399</v>
      </c>
      <c r="B27" s="120" t="s">
        <v>398</v>
      </c>
      <c r="C27" s="121" t="s">
        <v>405</v>
      </c>
      <c r="D27" s="122" t="s">
        <v>405</v>
      </c>
      <c r="E27" s="122" t="s">
        <v>405</v>
      </c>
      <c r="F27" s="123" t="s">
        <v>405</v>
      </c>
    </row>
    <row r="28" spans="1:6" x14ac:dyDescent="0.35">
      <c r="A28" s="119" t="s">
        <v>296</v>
      </c>
      <c r="B28" s="120" t="s">
        <v>398</v>
      </c>
      <c r="C28" s="121" t="s">
        <v>405</v>
      </c>
      <c r="D28" s="122" t="s">
        <v>405</v>
      </c>
      <c r="E28" s="122" t="s">
        <v>405</v>
      </c>
      <c r="F28" s="123" t="s">
        <v>405</v>
      </c>
    </row>
    <row r="29" spans="1:6" x14ac:dyDescent="0.35">
      <c r="A29" s="119" t="s">
        <v>254</v>
      </c>
      <c r="B29" s="120" t="s">
        <v>398</v>
      </c>
      <c r="C29" s="121" t="s">
        <v>405</v>
      </c>
      <c r="D29" s="122" t="s">
        <v>405</v>
      </c>
      <c r="E29" s="122" t="s">
        <v>405</v>
      </c>
      <c r="F29" s="123" t="s">
        <v>405</v>
      </c>
    </row>
    <row r="30" spans="1:6" x14ac:dyDescent="0.35">
      <c r="A30" s="119" t="s">
        <v>402</v>
      </c>
      <c r="B30" s="120" t="s">
        <v>398</v>
      </c>
      <c r="C30" s="121" t="s">
        <v>405</v>
      </c>
      <c r="D30" s="122" t="s">
        <v>405</v>
      </c>
      <c r="E30" s="122" t="s">
        <v>405</v>
      </c>
      <c r="F30" s="123" t="s">
        <v>405</v>
      </c>
    </row>
    <row r="31" spans="1:6" x14ac:dyDescent="0.35">
      <c r="A31" s="119" t="s">
        <v>400</v>
      </c>
      <c r="B31" s="120" t="s">
        <v>398</v>
      </c>
      <c r="C31" s="121" t="s">
        <v>405</v>
      </c>
      <c r="D31" s="122" t="s">
        <v>405</v>
      </c>
      <c r="E31" s="122" t="s">
        <v>405</v>
      </c>
      <c r="F31" s="123" t="s">
        <v>405</v>
      </c>
    </row>
    <row r="32" spans="1:6" ht="13.15" thickBot="1" x14ac:dyDescent="0.4">
      <c r="A32" s="127" t="s">
        <v>401</v>
      </c>
      <c r="B32" s="128" t="s">
        <v>398</v>
      </c>
      <c r="C32" s="129" t="s">
        <v>405</v>
      </c>
      <c r="D32" s="130" t="s">
        <v>405</v>
      </c>
      <c r="E32" s="130" t="s">
        <v>405</v>
      </c>
      <c r="F32" s="131" t="s">
        <v>405</v>
      </c>
    </row>
    <row r="35" spans="2:7" ht="13.15" thickBot="1" x14ac:dyDescent="0.4"/>
    <row r="36" spans="2:7" ht="13.5" thickBot="1" x14ac:dyDescent="0.45">
      <c r="B36" s="132" t="s">
        <v>10</v>
      </c>
      <c r="C36" s="133"/>
      <c r="D36" s="133"/>
      <c r="E36" s="133"/>
      <c r="F36" s="133"/>
      <c r="G36" s="134"/>
    </row>
    <row r="37" spans="2:7" hidden="1" outlineLevel="1" x14ac:dyDescent="0.35">
      <c r="B37" s="135"/>
      <c r="G37" s="136"/>
    </row>
    <row r="38" spans="2:7" hidden="1" outlineLevel="1" x14ac:dyDescent="0.35">
      <c r="B38" s="135" t="s">
        <v>406</v>
      </c>
      <c r="G38" s="136"/>
    </row>
    <row r="39" spans="2:7" hidden="1" outlineLevel="1" x14ac:dyDescent="0.35">
      <c r="B39" s="135" t="s">
        <v>407</v>
      </c>
      <c r="G39" s="136"/>
    </row>
    <row r="40" spans="2:7" hidden="1" outlineLevel="1" x14ac:dyDescent="0.35">
      <c r="B40" s="135" t="s">
        <v>408</v>
      </c>
      <c r="G40" s="136"/>
    </row>
    <row r="41" spans="2:7" hidden="1" outlineLevel="1" x14ac:dyDescent="0.35">
      <c r="B41" s="135" t="s">
        <v>409</v>
      </c>
      <c r="G41" s="136"/>
    </row>
    <row r="42" spans="2:7" hidden="1" outlineLevel="1" x14ac:dyDescent="0.35">
      <c r="B42" s="135" t="s">
        <v>410</v>
      </c>
      <c r="G42" s="136"/>
    </row>
    <row r="43" spans="2:7" hidden="1" outlineLevel="1" x14ac:dyDescent="0.35">
      <c r="B43" s="135" t="s">
        <v>411</v>
      </c>
      <c r="G43" s="136"/>
    </row>
    <row r="44" spans="2:7" hidden="1" outlineLevel="1" x14ac:dyDescent="0.35">
      <c r="B44" s="135" t="s">
        <v>412</v>
      </c>
      <c r="G44" s="136"/>
    </row>
    <row r="45" spans="2:7" hidden="1" outlineLevel="1" x14ac:dyDescent="0.35">
      <c r="B45" s="135" t="s">
        <v>413</v>
      </c>
      <c r="G45" s="136"/>
    </row>
    <row r="46" spans="2:7" ht="13.15" hidden="1" outlineLevel="1" thickBot="1" x14ac:dyDescent="0.4">
      <c r="B46" s="137"/>
      <c r="C46" s="138"/>
      <c r="D46" s="138"/>
      <c r="E46" s="138"/>
      <c r="F46" s="138"/>
      <c r="G46" s="139"/>
    </row>
    <row r="47" spans="2:7" collapsed="1" x14ac:dyDescent="0.35"/>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52D23-CC3A-4DFC-818E-AB8CD33CFAF0}">
  <sheetPr codeName="Sheet11"/>
  <dimension ref="A1:H35"/>
  <sheetViews>
    <sheetView showGridLines="0" zoomScale="90" zoomScaleNormal="90" workbookViewId="0"/>
  </sheetViews>
  <sheetFormatPr defaultColWidth="8.86328125" defaultRowHeight="12.75" outlineLevelRow="1" x14ac:dyDescent="0.35"/>
  <cols>
    <col min="1" max="2" width="15.796875" style="3" customWidth="1"/>
    <col min="3" max="3" width="8.86328125" style="3"/>
    <col min="4" max="4" width="15.796875" style="3" customWidth="1"/>
    <col min="5" max="5" width="23" style="3" bestFit="1" customWidth="1"/>
    <col min="6" max="6" width="8.86328125" style="3"/>
    <col min="7" max="7" width="15.796875" style="3" customWidth="1"/>
    <col min="8" max="8" width="23" style="3" bestFit="1" customWidth="1"/>
    <col min="9" max="16384" width="8.86328125" style="3"/>
  </cols>
  <sheetData>
    <row r="1" spans="1:8" ht="13.9" x14ac:dyDescent="0.4">
      <c r="A1" s="1" t="s">
        <v>238</v>
      </c>
    </row>
    <row r="6" spans="1:8" ht="13.15" x14ac:dyDescent="0.4">
      <c r="A6" s="67" t="s">
        <v>239</v>
      </c>
      <c r="B6" s="68"/>
      <c r="D6" s="67" t="s">
        <v>240</v>
      </c>
      <c r="E6" s="68"/>
    </row>
    <row r="7" spans="1:8" ht="13.15" x14ac:dyDescent="0.4">
      <c r="A7" s="69" t="s">
        <v>241</v>
      </c>
      <c r="B7" s="69" t="s">
        <v>242</v>
      </c>
      <c r="D7" s="69" t="s">
        <v>241</v>
      </c>
      <c r="E7" s="69" t="s">
        <v>242</v>
      </c>
      <c r="G7" s="69"/>
      <c r="H7" s="69"/>
    </row>
    <row r="8" spans="1:8" x14ac:dyDescent="0.35">
      <c r="A8" s="70" t="s">
        <v>243</v>
      </c>
      <c r="B8" s="70" t="s">
        <v>244</v>
      </c>
      <c r="D8" s="70" t="s">
        <v>243</v>
      </c>
      <c r="E8" s="70" t="s">
        <v>245</v>
      </c>
      <c r="G8" s="70"/>
      <c r="H8" s="70"/>
    </row>
    <row r="9" spans="1:8" x14ac:dyDescent="0.35">
      <c r="A9" s="70" t="s">
        <v>246</v>
      </c>
      <c r="B9" s="70" t="s">
        <v>247</v>
      </c>
      <c r="D9" s="70" t="s">
        <v>246</v>
      </c>
      <c r="E9" s="70" t="s">
        <v>248</v>
      </c>
      <c r="G9" s="70"/>
      <c r="H9" s="70"/>
    </row>
    <row r="10" spans="1:8" x14ac:dyDescent="0.35">
      <c r="A10" s="70" t="s">
        <v>249</v>
      </c>
      <c r="B10" s="70" t="s">
        <v>250</v>
      </c>
      <c r="D10" s="70" t="s">
        <v>249</v>
      </c>
      <c r="E10" s="70" t="s">
        <v>250</v>
      </c>
      <c r="G10" s="70"/>
      <c r="H10" s="70"/>
    </row>
    <row r="11" spans="1:8" x14ac:dyDescent="0.35">
      <c r="A11" s="70" t="s">
        <v>243</v>
      </c>
      <c r="B11" s="70" t="s">
        <v>251</v>
      </c>
      <c r="D11" s="70" t="s">
        <v>252</v>
      </c>
      <c r="E11" s="70" t="s">
        <v>253</v>
      </c>
      <c r="G11" s="70"/>
      <c r="H11" s="70"/>
    </row>
    <row r="12" spans="1:8" x14ac:dyDescent="0.35">
      <c r="A12" s="70" t="s">
        <v>243</v>
      </c>
      <c r="B12" s="70" t="s">
        <v>254</v>
      </c>
      <c r="D12" s="70" t="s">
        <v>255</v>
      </c>
      <c r="E12" s="70" t="s">
        <v>256</v>
      </c>
      <c r="G12" s="70"/>
      <c r="H12" s="70"/>
    </row>
    <row r="13" spans="1:8" x14ac:dyDescent="0.35">
      <c r="A13" s="70" t="s">
        <v>252</v>
      </c>
      <c r="B13" s="70" t="s">
        <v>257</v>
      </c>
      <c r="D13" s="70" t="s">
        <v>258</v>
      </c>
      <c r="E13" s="70" t="s">
        <v>259</v>
      </c>
      <c r="G13" s="70"/>
      <c r="H13" s="70"/>
    </row>
    <row r="14" spans="1:8" x14ac:dyDescent="0.35">
      <c r="A14" s="70" t="s">
        <v>243</v>
      </c>
      <c r="B14" s="70" t="s">
        <v>260</v>
      </c>
    </row>
    <row r="15" spans="1:8" x14ac:dyDescent="0.35">
      <c r="A15" s="70" t="s">
        <v>255</v>
      </c>
      <c r="B15" s="70" t="s">
        <v>256</v>
      </c>
    </row>
    <row r="16" spans="1:8" x14ac:dyDescent="0.35">
      <c r="A16" s="70" t="s">
        <v>252</v>
      </c>
      <c r="B16" s="70" t="s">
        <v>261</v>
      </c>
    </row>
    <row r="17" spans="1:7" x14ac:dyDescent="0.35">
      <c r="A17" s="70" t="s">
        <v>246</v>
      </c>
      <c r="B17" s="70" t="s">
        <v>262</v>
      </c>
    </row>
    <row r="18" spans="1:7" x14ac:dyDescent="0.35">
      <c r="A18" s="70" t="s">
        <v>246</v>
      </c>
      <c r="B18" s="70" t="s">
        <v>263</v>
      </c>
    </row>
    <row r="19" spans="1:7" x14ac:dyDescent="0.35">
      <c r="A19" s="70" t="s">
        <v>258</v>
      </c>
      <c r="B19" s="70" t="s">
        <v>259</v>
      </c>
    </row>
    <row r="24" spans="1:7" ht="13.15" thickBot="1" x14ac:dyDescent="0.4"/>
    <row r="25" spans="1:7" ht="13.5" thickBot="1" x14ac:dyDescent="0.45">
      <c r="B25" s="10" t="s">
        <v>10</v>
      </c>
      <c r="C25" s="11"/>
      <c r="D25" s="11"/>
      <c r="E25" s="11"/>
      <c r="F25" s="11"/>
      <c r="G25" s="12"/>
    </row>
    <row r="26" spans="1:7" hidden="1" outlineLevel="1" x14ac:dyDescent="0.35">
      <c r="B26" s="13"/>
      <c r="G26" s="14"/>
    </row>
    <row r="27" spans="1:7" hidden="1" outlineLevel="1" x14ac:dyDescent="0.35">
      <c r="B27" s="13" t="s">
        <v>264</v>
      </c>
      <c r="G27" s="14"/>
    </row>
    <row r="28" spans="1:7" hidden="1" outlineLevel="1" x14ac:dyDescent="0.35">
      <c r="B28" s="13" t="s">
        <v>265</v>
      </c>
      <c r="G28" s="14"/>
    </row>
    <row r="29" spans="1:7" hidden="1" outlineLevel="1" x14ac:dyDescent="0.35">
      <c r="B29" s="13" t="s">
        <v>266</v>
      </c>
      <c r="G29" s="14"/>
    </row>
    <row r="30" spans="1:7" hidden="1" outlineLevel="1" x14ac:dyDescent="0.35">
      <c r="B30" s="13" t="s">
        <v>267</v>
      </c>
      <c r="G30" s="14"/>
    </row>
    <row r="31" spans="1:7" hidden="1" outlineLevel="1" x14ac:dyDescent="0.35">
      <c r="B31" s="13" t="s">
        <v>268</v>
      </c>
      <c r="G31" s="14"/>
    </row>
    <row r="32" spans="1:7" hidden="1" outlineLevel="1" x14ac:dyDescent="0.35">
      <c r="B32" s="13" t="s">
        <v>269</v>
      </c>
      <c r="G32" s="14"/>
    </row>
    <row r="33" spans="2:7" hidden="1" outlineLevel="1" x14ac:dyDescent="0.35">
      <c r="B33" s="13" t="s">
        <v>270</v>
      </c>
      <c r="G33" s="14"/>
    </row>
    <row r="34" spans="2:7" ht="13.15" hidden="1" outlineLevel="1" thickBot="1" x14ac:dyDescent="0.4">
      <c r="B34" s="15"/>
      <c r="C34" s="16"/>
      <c r="D34" s="16"/>
      <c r="E34" s="16"/>
      <c r="F34" s="16"/>
      <c r="G34" s="17"/>
    </row>
    <row r="35" spans="2:7" collapsed="1" x14ac:dyDescent="0.35"/>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6FCCE-4810-4C26-8B73-977427737FDA}">
  <sheetPr codeName="Sheet12"/>
  <dimension ref="A1:G35"/>
  <sheetViews>
    <sheetView showGridLines="0" workbookViewId="0"/>
  </sheetViews>
  <sheetFormatPr defaultColWidth="8.86328125" defaultRowHeight="12.75" outlineLevelRow="1" x14ac:dyDescent="0.35"/>
  <cols>
    <col min="1" max="1" width="30.796875" style="3" bestFit="1" customWidth="1"/>
    <col min="2" max="7" width="12.796875" style="3" customWidth="1"/>
    <col min="8" max="16384" width="8.86328125" style="3"/>
  </cols>
  <sheetData>
    <row r="1" spans="1:3" ht="13.9" x14ac:dyDescent="0.4">
      <c r="A1" s="1" t="s">
        <v>18</v>
      </c>
      <c r="B1" s="1"/>
      <c r="C1" s="1"/>
    </row>
    <row r="5" spans="1:3" x14ac:dyDescent="0.35">
      <c r="A5" s="3" t="s">
        <v>19</v>
      </c>
      <c r="B5" s="18">
        <v>4000000</v>
      </c>
    </row>
    <row r="6" spans="1:3" x14ac:dyDescent="0.35">
      <c r="A6" s="3" t="s">
        <v>20</v>
      </c>
      <c r="B6" s="6">
        <v>0.08</v>
      </c>
    </row>
    <row r="7" spans="1:3" x14ac:dyDescent="0.35">
      <c r="A7" s="3" t="s">
        <v>21</v>
      </c>
      <c r="B7" s="3">
        <v>60</v>
      </c>
    </row>
    <row r="8" spans="1:3" ht="13.15" x14ac:dyDescent="0.4">
      <c r="A8" s="3" t="s">
        <v>22</v>
      </c>
      <c r="B8" s="19"/>
    </row>
    <row r="12" spans="1:3" x14ac:dyDescent="0.35">
      <c r="A12" s="20" t="s">
        <v>23</v>
      </c>
    </row>
    <row r="24" spans="2:7" ht="13.15" thickBot="1" x14ac:dyDescent="0.4"/>
    <row r="25" spans="2:7" ht="13.5" thickBot="1" x14ac:dyDescent="0.45">
      <c r="B25" s="10" t="s">
        <v>10</v>
      </c>
      <c r="C25" s="11"/>
      <c r="D25" s="11"/>
      <c r="E25" s="11"/>
      <c r="F25" s="11"/>
      <c r="G25" s="12"/>
    </row>
    <row r="26" spans="2:7" hidden="1" outlineLevel="1" x14ac:dyDescent="0.35">
      <c r="B26" s="13"/>
      <c r="G26" s="14"/>
    </row>
    <row r="27" spans="2:7" hidden="1" outlineLevel="1" x14ac:dyDescent="0.35">
      <c r="B27" s="13" t="s">
        <v>24</v>
      </c>
      <c r="G27" s="14"/>
    </row>
    <row r="28" spans="2:7" hidden="1" outlineLevel="1" x14ac:dyDescent="0.35">
      <c r="B28" s="13" t="s">
        <v>25</v>
      </c>
      <c r="G28" s="14"/>
    </row>
    <row r="29" spans="2:7" hidden="1" outlineLevel="1" x14ac:dyDescent="0.35">
      <c r="B29" s="13" t="s">
        <v>26</v>
      </c>
      <c r="G29" s="14"/>
    </row>
    <row r="30" spans="2:7" hidden="1" outlineLevel="1" x14ac:dyDescent="0.35">
      <c r="B30" s="13" t="s">
        <v>27</v>
      </c>
      <c r="G30" s="14"/>
    </row>
    <row r="31" spans="2:7" hidden="1" outlineLevel="1" x14ac:dyDescent="0.35">
      <c r="B31" s="13" t="s">
        <v>28</v>
      </c>
      <c r="G31" s="14"/>
    </row>
    <row r="32" spans="2:7" hidden="1" outlineLevel="1" x14ac:dyDescent="0.35">
      <c r="B32" s="13" t="s">
        <v>29</v>
      </c>
      <c r="G32" s="14"/>
    </row>
    <row r="33" spans="2:7" hidden="1" outlineLevel="1" x14ac:dyDescent="0.35">
      <c r="B33" s="13" t="s">
        <v>30</v>
      </c>
      <c r="G33" s="14"/>
    </row>
    <row r="34" spans="2:7" ht="13.15" hidden="1" outlineLevel="1" thickBot="1" x14ac:dyDescent="0.4">
      <c r="B34" s="15"/>
      <c r="C34" s="16"/>
      <c r="D34" s="16"/>
      <c r="E34" s="16"/>
      <c r="F34" s="16"/>
      <c r="G34" s="17"/>
    </row>
    <row r="35" spans="2:7" collapsed="1" x14ac:dyDescent="0.35"/>
  </sheetData>
  <hyperlinks>
    <hyperlink ref="A12" r:id="rId1" xr:uid="{5400DF7F-BD19-4760-AEC3-454ACF943355}"/>
  </hyperlinks>
  <pageMargins left="0.7" right="0.7" top="0.75" bottom="0.75" header="0.3" footer="0.3"/>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8C422-01A1-4C02-941C-6009EE667E70}">
  <sheetPr codeName="Sheet13"/>
  <dimension ref="A1:G25"/>
  <sheetViews>
    <sheetView showGridLines="0" zoomScale="86" zoomScaleNormal="80" workbookViewId="0">
      <selection activeCell="B3" sqref="B3"/>
    </sheetView>
  </sheetViews>
  <sheetFormatPr defaultColWidth="8.86328125" defaultRowHeight="12.75" outlineLevelRow="1" x14ac:dyDescent="0.35"/>
  <cols>
    <col min="1" max="1" width="8.86328125" style="3"/>
    <col min="2" max="2" width="10.33203125" style="3" bestFit="1" customWidth="1"/>
    <col min="3" max="3" width="40.796875" style="3" customWidth="1"/>
    <col min="4" max="5" width="20.796875" style="3" customWidth="1"/>
    <col min="6" max="16384" width="8.86328125" style="3"/>
  </cols>
  <sheetData>
    <row r="1" spans="1:7" ht="13.9" x14ac:dyDescent="0.4">
      <c r="A1" s="1" t="s">
        <v>475</v>
      </c>
    </row>
    <row r="3" spans="1:7" x14ac:dyDescent="0.35">
      <c r="B3" s="234" t="s">
        <v>476</v>
      </c>
      <c r="C3" s="234" t="s">
        <v>477</v>
      </c>
      <c r="D3" s="235" t="s">
        <v>478</v>
      </c>
      <c r="E3" s="235" t="s">
        <v>479</v>
      </c>
    </row>
    <row r="4" spans="1:7" x14ac:dyDescent="0.35">
      <c r="B4" s="236">
        <v>45082</v>
      </c>
      <c r="C4" s="237" t="s">
        <v>480</v>
      </c>
      <c r="D4" s="238">
        <v>1000</v>
      </c>
      <c r="E4" s="239">
        <f>D4/4</f>
        <v>250</v>
      </c>
    </row>
    <row r="5" spans="1:7" x14ac:dyDescent="0.35">
      <c r="B5" s="236">
        <v>45084</v>
      </c>
      <c r="C5" s="240" t="s">
        <v>481</v>
      </c>
      <c r="D5" s="238">
        <v>1313</v>
      </c>
      <c r="E5" s="239">
        <f>D5/4</f>
        <v>328.25</v>
      </c>
    </row>
    <row r="6" spans="1:7" x14ac:dyDescent="0.35">
      <c r="B6" s="236">
        <v>45086</v>
      </c>
      <c r="C6" s="240" t="s">
        <v>482</v>
      </c>
      <c r="D6" s="238">
        <v>1376</v>
      </c>
      <c r="E6" s="239">
        <f>D6/3</f>
        <v>458.66666666666669</v>
      </c>
    </row>
    <row r="7" spans="1:7" x14ac:dyDescent="0.35">
      <c r="B7" s="236">
        <v>45088</v>
      </c>
      <c r="C7" s="237" t="s">
        <v>483</v>
      </c>
      <c r="D7" s="238">
        <v>1440</v>
      </c>
      <c r="E7" s="239" t="s">
        <v>405</v>
      </c>
    </row>
    <row r="8" spans="1:7" x14ac:dyDescent="0.35">
      <c r="B8" s="236">
        <v>45090</v>
      </c>
      <c r="C8" s="237" t="s">
        <v>484</v>
      </c>
      <c r="D8" s="238">
        <v>5432</v>
      </c>
      <c r="E8" s="239" t="s">
        <v>405</v>
      </c>
    </row>
    <row r="9" spans="1:7" x14ac:dyDescent="0.35">
      <c r="B9" s="236">
        <v>45092</v>
      </c>
      <c r="C9" s="240" t="s">
        <v>485</v>
      </c>
      <c r="D9" s="238">
        <v>12347</v>
      </c>
      <c r="E9" s="239">
        <f>D9/5</f>
        <v>2469.4</v>
      </c>
    </row>
    <row r="10" spans="1:7" x14ac:dyDescent="0.35">
      <c r="B10" s="236">
        <v>45094</v>
      </c>
      <c r="C10" s="237" t="s">
        <v>486</v>
      </c>
      <c r="D10" s="238">
        <v>1476</v>
      </c>
      <c r="E10" s="239" t="s">
        <v>405</v>
      </c>
    </row>
    <row r="15" spans="1:7" ht="13.15" thickBot="1" x14ac:dyDescent="0.4">
      <c r="B15" s="53"/>
    </row>
    <row r="16" spans="1:7" ht="13.5" thickBot="1" x14ac:dyDescent="0.45">
      <c r="B16" s="10" t="s">
        <v>10</v>
      </c>
      <c r="C16" s="11"/>
      <c r="D16" s="11"/>
      <c r="E16" s="11"/>
      <c r="F16" s="11"/>
      <c r="G16" s="12"/>
    </row>
    <row r="17" spans="2:7" hidden="1" outlineLevel="1" x14ac:dyDescent="0.35">
      <c r="B17" s="13"/>
      <c r="G17" s="14"/>
    </row>
    <row r="18" spans="2:7" hidden="1" outlineLevel="1" x14ac:dyDescent="0.35">
      <c r="B18" s="13" t="s">
        <v>487</v>
      </c>
      <c r="G18" s="14"/>
    </row>
    <row r="19" spans="2:7" hidden="1" outlineLevel="1" x14ac:dyDescent="0.35">
      <c r="B19" s="13" t="s">
        <v>488</v>
      </c>
      <c r="G19" s="14"/>
    </row>
    <row r="20" spans="2:7" hidden="1" outlineLevel="1" x14ac:dyDescent="0.35">
      <c r="B20" s="13" t="s">
        <v>489</v>
      </c>
      <c r="G20" s="14"/>
    </row>
    <row r="21" spans="2:7" hidden="1" outlineLevel="1" x14ac:dyDescent="0.35">
      <c r="B21" s="13" t="s">
        <v>490</v>
      </c>
      <c r="G21" s="14"/>
    </row>
    <row r="22" spans="2:7" hidden="1" outlineLevel="1" x14ac:dyDescent="0.35">
      <c r="B22" s="13" t="s">
        <v>491</v>
      </c>
      <c r="G22" s="14"/>
    </row>
    <row r="23" spans="2:7" hidden="1" outlineLevel="1" x14ac:dyDescent="0.35">
      <c r="B23" s="13" t="s">
        <v>492</v>
      </c>
      <c r="G23" s="14"/>
    </row>
    <row r="24" spans="2:7" ht="13.15" hidden="1" outlineLevel="1" thickBot="1" x14ac:dyDescent="0.4">
      <c r="B24" s="15"/>
      <c r="C24" s="16"/>
      <c r="D24" s="16"/>
      <c r="E24" s="16"/>
      <c r="F24" s="16"/>
      <c r="G24" s="17"/>
    </row>
    <row r="25" spans="2:7" collapsed="1" x14ac:dyDescent="0.35"/>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29E681-9B6D-4C97-93C9-992DFCD5B04F}">
  <sheetPr codeName="Sheet14"/>
  <dimension ref="A1:G32"/>
  <sheetViews>
    <sheetView showGridLines="0" zoomScale="90" zoomScaleNormal="90" workbookViewId="0"/>
  </sheetViews>
  <sheetFormatPr defaultColWidth="8.86328125" defaultRowHeight="12.75" outlineLevelRow="1" x14ac:dyDescent="0.35"/>
  <cols>
    <col min="1" max="1" width="24.46484375" style="3" bestFit="1" customWidth="1"/>
    <col min="2" max="2" width="10.33203125" style="3" bestFit="1" customWidth="1"/>
    <col min="3" max="16384" width="8.86328125" style="3"/>
  </cols>
  <sheetData>
    <row r="1" spans="1:3" ht="13.9" x14ac:dyDescent="0.4">
      <c r="A1" s="1" t="s">
        <v>493</v>
      </c>
    </row>
    <row r="4" spans="1:3" x14ac:dyDescent="0.35">
      <c r="A4" s="3" t="s">
        <v>494</v>
      </c>
      <c r="B4" s="20" t="s">
        <v>495</v>
      </c>
    </row>
    <row r="6" spans="1:3" ht="13.15" x14ac:dyDescent="0.4">
      <c r="A6" s="3" t="s">
        <v>496</v>
      </c>
    </row>
    <row r="8" spans="1:3" x14ac:dyDescent="0.35">
      <c r="A8" s="70" t="s">
        <v>497</v>
      </c>
      <c r="B8" s="176" t="s">
        <v>498</v>
      </c>
    </row>
    <row r="9" spans="1:3" x14ac:dyDescent="0.35">
      <c r="A9" s="70" t="s">
        <v>499</v>
      </c>
      <c r="B9" s="177">
        <v>44441</v>
      </c>
    </row>
    <row r="10" spans="1:3" x14ac:dyDescent="0.35">
      <c r="A10" s="70" t="s">
        <v>500</v>
      </c>
      <c r="B10" s="177">
        <v>45171</v>
      </c>
    </row>
    <row r="11" spans="1:3" x14ac:dyDescent="0.35">
      <c r="A11" s="70" t="s">
        <v>501</v>
      </c>
      <c r="B11" s="176">
        <v>2</v>
      </c>
    </row>
    <row r="13" spans="1:3" x14ac:dyDescent="0.35">
      <c r="A13" s="144" t="s">
        <v>502</v>
      </c>
    </row>
    <row r="16" spans="1:3" x14ac:dyDescent="0.35">
      <c r="C16" s="2" t="s">
        <v>503</v>
      </c>
    </row>
    <row r="18" spans="2:7" x14ac:dyDescent="0.35">
      <c r="C18" s="62" t="s">
        <v>243</v>
      </c>
    </row>
    <row r="20" spans="2:7" x14ac:dyDescent="0.35">
      <c r="C20" s="2" t="s">
        <v>504</v>
      </c>
    </row>
    <row r="22" spans="2:7" x14ac:dyDescent="0.35">
      <c r="C22" s="62" t="s">
        <v>505</v>
      </c>
    </row>
    <row r="24" spans="2:7" ht="13.15" thickBot="1" x14ac:dyDescent="0.4"/>
    <row r="25" spans="2:7" ht="13.5" thickBot="1" x14ac:dyDescent="0.45">
      <c r="B25" s="10" t="s">
        <v>10</v>
      </c>
      <c r="C25" s="11"/>
      <c r="D25" s="11"/>
      <c r="E25" s="11"/>
      <c r="F25" s="11"/>
      <c r="G25" s="12"/>
    </row>
    <row r="26" spans="2:7" hidden="1" outlineLevel="1" x14ac:dyDescent="0.35">
      <c r="B26" s="13"/>
      <c r="G26" s="14"/>
    </row>
    <row r="27" spans="2:7" hidden="1" outlineLevel="1" x14ac:dyDescent="0.35">
      <c r="B27" s="13" t="s">
        <v>506</v>
      </c>
      <c r="G27" s="14"/>
    </row>
    <row r="28" spans="2:7" hidden="1" outlineLevel="1" x14ac:dyDescent="0.35">
      <c r="B28" s="13" t="s">
        <v>507</v>
      </c>
      <c r="G28" s="14"/>
    </row>
    <row r="29" spans="2:7" hidden="1" outlineLevel="1" x14ac:dyDescent="0.35">
      <c r="B29" s="13" t="s">
        <v>508</v>
      </c>
      <c r="G29" s="14"/>
    </row>
    <row r="30" spans="2:7" hidden="1" outlineLevel="1" x14ac:dyDescent="0.35">
      <c r="B30" s="13" t="s">
        <v>509</v>
      </c>
      <c r="G30" s="14"/>
    </row>
    <row r="31" spans="2:7" ht="13.15" hidden="1" outlineLevel="1" thickBot="1" x14ac:dyDescent="0.4">
      <c r="B31" s="15"/>
      <c r="C31" s="16"/>
      <c r="D31" s="16"/>
      <c r="E31" s="16"/>
      <c r="F31" s="16"/>
      <c r="G31" s="17"/>
    </row>
    <row r="32" spans="2:7" collapsed="1" x14ac:dyDescent="0.35"/>
  </sheetData>
  <hyperlinks>
    <hyperlink ref="B4" r:id="rId1" xr:uid="{2E7696FA-E5FC-44A8-B7C3-DE0E4922EC9F}"/>
  </hyperlinks>
  <pageMargins left="0.7" right="0.7" top="0.75" bottom="0.75" header="0.3" footer="0.3"/>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951BA-6EA1-47F5-89F7-73819F2E16C3}">
  <sheetPr codeName="Sheet15"/>
  <dimension ref="A1:G35"/>
  <sheetViews>
    <sheetView showGridLines="0" zoomScale="90" zoomScaleNormal="90" workbookViewId="0"/>
  </sheetViews>
  <sheetFormatPr defaultColWidth="8.86328125" defaultRowHeight="12.75" outlineLevelRow="1" x14ac:dyDescent="0.35"/>
  <cols>
    <col min="1" max="3" width="15.796875" style="3" customWidth="1"/>
    <col min="4" max="16384" width="8.86328125" style="3"/>
  </cols>
  <sheetData>
    <row r="1" spans="1:3" ht="13.9" x14ac:dyDescent="0.4">
      <c r="A1" s="1" t="s">
        <v>0</v>
      </c>
      <c r="B1" s="2"/>
    </row>
    <row r="5" spans="1:3" ht="26.25" x14ac:dyDescent="0.4">
      <c r="A5" s="4" t="s">
        <v>1</v>
      </c>
      <c r="B5" s="4" t="s">
        <v>2</v>
      </c>
      <c r="C5" s="4" t="s">
        <v>3</v>
      </c>
    </row>
    <row r="6" spans="1:3" x14ac:dyDescent="0.35">
      <c r="A6" s="3" t="s">
        <v>4</v>
      </c>
      <c r="B6" s="5">
        <v>5.4</v>
      </c>
      <c r="C6" s="6">
        <v>0.04</v>
      </c>
    </row>
    <row r="7" spans="1:3" x14ac:dyDescent="0.35">
      <c r="A7" s="3" t="s">
        <v>5</v>
      </c>
      <c r="B7" s="5">
        <v>4.0999999999999996</v>
      </c>
      <c r="C7" s="7">
        <v>3.3300000000000003E-2</v>
      </c>
    </row>
    <row r="8" spans="1:3" x14ac:dyDescent="0.35">
      <c r="A8" s="3" t="s">
        <v>6</v>
      </c>
      <c r="B8" s="5">
        <v>13.5</v>
      </c>
      <c r="C8" s="7">
        <v>2.5000000000000001E-2</v>
      </c>
    </row>
    <row r="9" spans="1:3" x14ac:dyDescent="0.35">
      <c r="A9" s="3" t="s">
        <v>7</v>
      </c>
      <c r="B9" s="5">
        <v>6.3</v>
      </c>
      <c r="C9" s="6">
        <v>7.0000000000000007E-2</v>
      </c>
    </row>
    <row r="10" spans="1:3" x14ac:dyDescent="0.35">
      <c r="A10" s="3" t="s">
        <v>8</v>
      </c>
      <c r="B10" s="5">
        <v>4.4000000000000004</v>
      </c>
      <c r="C10" s="6">
        <v>0.04</v>
      </c>
    </row>
    <row r="11" spans="1:3" x14ac:dyDescent="0.35">
      <c r="A11" s="3" t="s">
        <v>9</v>
      </c>
      <c r="B11" s="5">
        <v>6.1</v>
      </c>
      <c r="C11" s="7">
        <v>2.3E-2</v>
      </c>
    </row>
    <row r="12" spans="1:3" x14ac:dyDescent="0.35">
      <c r="B12" s="5"/>
      <c r="C12" s="7"/>
    </row>
    <row r="13" spans="1:3" x14ac:dyDescent="0.35">
      <c r="B13" s="5"/>
      <c r="C13" s="7"/>
    </row>
    <row r="14" spans="1:3" x14ac:dyDescent="0.35">
      <c r="B14" s="5"/>
      <c r="C14" s="7"/>
    </row>
    <row r="15" spans="1:3" x14ac:dyDescent="0.35">
      <c r="B15" s="8"/>
    </row>
    <row r="16" spans="1:3" x14ac:dyDescent="0.35">
      <c r="B16" s="8"/>
    </row>
    <row r="17" spans="1:7" x14ac:dyDescent="0.35">
      <c r="B17" s="8"/>
    </row>
    <row r="20" spans="1:7" ht="14.25" x14ac:dyDescent="0.45">
      <c r="A20" s="9"/>
    </row>
    <row r="24" spans="1:7" ht="13.15" thickBot="1" x14ac:dyDescent="0.4"/>
    <row r="25" spans="1:7" ht="13.5" thickBot="1" x14ac:dyDescent="0.45">
      <c r="B25" s="10" t="s">
        <v>10</v>
      </c>
      <c r="C25" s="11"/>
      <c r="D25" s="11"/>
      <c r="E25" s="11"/>
      <c r="F25" s="11"/>
      <c r="G25" s="12"/>
    </row>
    <row r="26" spans="1:7" hidden="1" outlineLevel="1" x14ac:dyDescent="0.35">
      <c r="B26" s="13"/>
      <c r="G26" s="14"/>
    </row>
    <row r="27" spans="1:7" hidden="1" outlineLevel="1" x14ac:dyDescent="0.35">
      <c r="B27" s="13" t="s">
        <v>11</v>
      </c>
      <c r="G27" s="14"/>
    </row>
    <row r="28" spans="1:7" hidden="1" outlineLevel="1" x14ac:dyDescent="0.35">
      <c r="B28" s="13" t="s">
        <v>12</v>
      </c>
      <c r="G28" s="14"/>
    </row>
    <row r="29" spans="1:7" hidden="1" outlineLevel="1" x14ac:dyDescent="0.35">
      <c r="B29" s="13" t="s">
        <v>13</v>
      </c>
      <c r="G29" s="14"/>
    </row>
    <row r="30" spans="1:7" hidden="1" outlineLevel="1" x14ac:dyDescent="0.35">
      <c r="B30" s="13" t="s">
        <v>14</v>
      </c>
      <c r="G30" s="14"/>
    </row>
    <row r="31" spans="1:7" hidden="1" outlineLevel="1" x14ac:dyDescent="0.35">
      <c r="B31" s="13" t="s">
        <v>15</v>
      </c>
      <c r="G31" s="14"/>
    </row>
    <row r="32" spans="1:7" hidden="1" outlineLevel="1" x14ac:dyDescent="0.35">
      <c r="B32" s="13" t="s">
        <v>16</v>
      </c>
      <c r="G32" s="14"/>
    </row>
    <row r="33" spans="2:7" hidden="1" outlineLevel="1" x14ac:dyDescent="0.35">
      <c r="B33" s="13" t="s">
        <v>17</v>
      </c>
      <c r="G33" s="14"/>
    </row>
    <row r="34" spans="2:7" ht="13.15" hidden="1" outlineLevel="1" thickBot="1" x14ac:dyDescent="0.4">
      <c r="B34" s="15"/>
      <c r="C34" s="16"/>
      <c r="D34" s="16"/>
      <c r="E34" s="16"/>
      <c r="F34" s="16"/>
      <c r="G34" s="17"/>
    </row>
    <row r="35" spans="2:7" collapsed="1" x14ac:dyDescent="0.35"/>
  </sheetData>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7D2F5-298A-47F7-9EF0-2B42E5528F0C}">
  <sheetPr codeName="Sheet16">
    <tabColor rgb="FF00B0F0"/>
  </sheetPr>
  <dimension ref="A1"/>
  <sheetViews>
    <sheetView workbookViewId="0"/>
  </sheetViews>
  <sheetFormatPr defaultColWidth="8.86328125" defaultRowHeight="14.25" x14ac:dyDescent="0.45"/>
  <cols>
    <col min="1" max="16384" width="8.86328125" style="206"/>
  </cols>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51701E-4BC7-4575-976D-120420E8FE0E}">
  <sheetPr codeName="Sheet17"/>
  <dimension ref="A1:I45"/>
  <sheetViews>
    <sheetView showGridLines="0" zoomScale="80" zoomScaleNormal="80" workbookViewId="0"/>
  </sheetViews>
  <sheetFormatPr defaultColWidth="8.86328125" defaultRowHeight="12.75" outlineLevelRow="1" x14ac:dyDescent="0.35"/>
  <cols>
    <col min="1" max="2" width="15.796875" style="3" customWidth="1"/>
    <col min="3" max="4" width="12.796875" style="3" customWidth="1"/>
    <col min="5" max="5" width="8.86328125" style="3"/>
    <col min="6" max="6" width="47.33203125" style="3" customWidth="1"/>
    <col min="7" max="9" width="12.796875" style="3" customWidth="1"/>
    <col min="10" max="16384" width="8.86328125" style="3"/>
  </cols>
  <sheetData>
    <row r="1" spans="1:9" ht="13.9" x14ac:dyDescent="0.4">
      <c r="A1" s="1" t="s">
        <v>455</v>
      </c>
    </row>
    <row r="3" spans="1:9" x14ac:dyDescent="0.35">
      <c r="A3" s="2" t="s">
        <v>456</v>
      </c>
    </row>
    <row r="6" spans="1:9" ht="13.15" x14ac:dyDescent="0.4">
      <c r="A6" s="3" t="s">
        <v>457</v>
      </c>
      <c r="B6" s="80"/>
      <c r="F6" s="164" t="s">
        <v>458</v>
      </c>
      <c r="G6" s="165">
        <v>44926</v>
      </c>
      <c r="H6" s="165">
        <v>45291</v>
      </c>
      <c r="I6" s="165">
        <v>45657</v>
      </c>
    </row>
    <row r="7" spans="1:9" ht="13.15" x14ac:dyDescent="0.4">
      <c r="A7" s="3" t="s">
        <v>459</v>
      </c>
      <c r="B7" s="166"/>
      <c r="F7" s="164" t="s">
        <v>460</v>
      </c>
      <c r="G7" s="84">
        <v>-100</v>
      </c>
      <c r="H7" s="84">
        <v>55</v>
      </c>
      <c r="I7" s="84">
        <v>55</v>
      </c>
    </row>
    <row r="8" spans="1:9" x14ac:dyDescent="0.35">
      <c r="A8" s="3" t="s">
        <v>461</v>
      </c>
      <c r="B8" s="166"/>
      <c r="F8" s="8"/>
      <c r="G8" s="8"/>
      <c r="H8" s="8"/>
      <c r="I8" s="8"/>
    </row>
    <row r="9" spans="1:9" x14ac:dyDescent="0.35">
      <c r="F9" s="8"/>
      <c r="G9" s="8"/>
      <c r="H9" s="8"/>
      <c r="I9" s="8"/>
    </row>
    <row r="10" spans="1:9" x14ac:dyDescent="0.35">
      <c r="A10" s="2" t="s">
        <v>462</v>
      </c>
    </row>
    <row r="12" spans="1:9" ht="13.15" x14ac:dyDescent="0.4">
      <c r="A12" s="3" t="s">
        <v>457</v>
      </c>
      <c r="B12" s="167"/>
      <c r="F12" s="164" t="s">
        <v>458</v>
      </c>
      <c r="G12" s="165">
        <v>44926</v>
      </c>
      <c r="H12" s="165">
        <v>45291</v>
      </c>
      <c r="I12" s="165">
        <v>45657</v>
      </c>
    </row>
    <row r="13" spans="1:9" ht="13.15" x14ac:dyDescent="0.4">
      <c r="A13" s="3" t="s">
        <v>459</v>
      </c>
      <c r="B13" s="166"/>
      <c r="F13" s="164" t="s">
        <v>460</v>
      </c>
      <c r="G13" s="84">
        <v>-100</v>
      </c>
      <c r="H13" s="84">
        <v>0</v>
      </c>
      <c r="I13" s="168">
        <v>110.25</v>
      </c>
    </row>
    <row r="14" spans="1:9" x14ac:dyDescent="0.35">
      <c r="A14" s="3" t="s">
        <v>461</v>
      </c>
      <c r="B14" s="166"/>
    </row>
    <row r="17" spans="1:8" ht="13.15" x14ac:dyDescent="0.4">
      <c r="A17" s="48" t="s">
        <v>463</v>
      </c>
    </row>
    <row r="18" spans="1:8" ht="13.15" x14ac:dyDescent="0.4">
      <c r="A18" s="48"/>
      <c r="B18" s="6"/>
      <c r="F18" s="3" t="s">
        <v>464</v>
      </c>
    </row>
    <row r="19" spans="1:8" hidden="1" outlineLevel="1" x14ac:dyDescent="0.35">
      <c r="A19" s="3" t="s">
        <v>465</v>
      </c>
      <c r="B19" s="169">
        <v>0.05</v>
      </c>
      <c r="F19" s="6">
        <v>0.03</v>
      </c>
      <c r="H19" s="6"/>
    </row>
    <row r="20" spans="1:8" hidden="1" outlineLevel="1" x14ac:dyDescent="0.35">
      <c r="F20" s="6">
        <v>0.05</v>
      </c>
    </row>
    <row r="21" spans="1:8" hidden="1" outlineLevel="1" x14ac:dyDescent="0.35">
      <c r="A21" s="170">
        <v>44926</v>
      </c>
      <c r="B21" s="171">
        <v>100</v>
      </c>
      <c r="F21" s="6">
        <v>0.1</v>
      </c>
    </row>
    <row r="22" spans="1:8" ht="14.25" hidden="1" outlineLevel="1" x14ac:dyDescent="0.45">
      <c r="A22" s="170">
        <v>45291</v>
      </c>
      <c r="B22" s="171">
        <f>B21*(1+B19)</f>
        <v>105</v>
      </c>
      <c r="C22"/>
      <c r="D22"/>
      <c r="E22"/>
      <c r="F22" s="6">
        <v>0.12</v>
      </c>
    </row>
    <row r="23" spans="1:8" ht="13.15" hidden="1" outlineLevel="1" x14ac:dyDescent="0.4">
      <c r="A23" s="170">
        <v>45657</v>
      </c>
      <c r="B23" s="172">
        <f>B22*(1+B19)</f>
        <v>110.25</v>
      </c>
    </row>
    <row r="24" spans="1:8" hidden="1" outlineLevel="1" x14ac:dyDescent="0.35">
      <c r="A24" s="173"/>
    </row>
    <row r="25" spans="1:8" hidden="1" outlineLevel="1" x14ac:dyDescent="0.35">
      <c r="A25" s="173"/>
    </row>
    <row r="26" spans="1:8" hidden="1" outlineLevel="1" x14ac:dyDescent="0.35">
      <c r="A26" s="170">
        <v>45291</v>
      </c>
      <c r="B26" s="171">
        <v>55</v>
      </c>
    </row>
    <row r="27" spans="1:8" hidden="1" outlineLevel="1" x14ac:dyDescent="0.35">
      <c r="A27" s="170">
        <v>45657</v>
      </c>
      <c r="B27" s="171">
        <f>B26*(1+B19)</f>
        <v>57.75</v>
      </c>
      <c r="C27" s="174">
        <f>I7</f>
        <v>55</v>
      </c>
    </row>
    <row r="28" spans="1:8" ht="13.15" hidden="1" outlineLevel="1" x14ac:dyDescent="0.4">
      <c r="A28" s="173"/>
      <c r="B28" s="175">
        <f>B27+C27</f>
        <v>112.75</v>
      </c>
    </row>
    <row r="29" spans="1:8" hidden="1" outlineLevel="1" x14ac:dyDescent="0.35">
      <c r="A29" s="173"/>
    </row>
    <row r="30" spans="1:8" ht="13.15" hidden="1" outlineLevel="1" x14ac:dyDescent="0.4">
      <c r="A30" s="173" t="s">
        <v>466</v>
      </c>
      <c r="B30" s="172">
        <f>B28-B23</f>
        <v>2.5</v>
      </c>
    </row>
    <row r="31" spans="1:8" ht="13.15" hidden="1" outlineLevel="1" x14ac:dyDescent="0.4">
      <c r="A31" s="173" t="s">
        <v>467</v>
      </c>
      <c r="B31" s="172">
        <f>NPV(B19,G7:I7)</f>
        <v>2.1595939963286863</v>
      </c>
    </row>
    <row r="32" spans="1:8" collapsed="1" x14ac:dyDescent="0.35"/>
    <row r="34" spans="2:7" ht="13.15" thickBot="1" x14ac:dyDescent="0.4"/>
    <row r="35" spans="2:7" ht="13.5" thickBot="1" x14ac:dyDescent="0.45">
      <c r="B35" s="10" t="s">
        <v>10</v>
      </c>
      <c r="C35" s="11"/>
      <c r="D35" s="11"/>
      <c r="E35" s="11"/>
      <c r="F35" s="11"/>
      <c r="G35" s="12"/>
    </row>
    <row r="36" spans="2:7" hidden="1" outlineLevel="1" x14ac:dyDescent="0.35">
      <c r="B36" s="13"/>
      <c r="G36" s="14"/>
    </row>
    <row r="37" spans="2:7" hidden="1" outlineLevel="1" x14ac:dyDescent="0.35">
      <c r="B37" s="13" t="s">
        <v>468</v>
      </c>
      <c r="G37" s="14"/>
    </row>
    <row r="38" spans="2:7" hidden="1" outlineLevel="1" x14ac:dyDescent="0.35">
      <c r="B38" s="13" t="s">
        <v>469</v>
      </c>
      <c r="G38" s="14"/>
    </row>
    <row r="39" spans="2:7" hidden="1" outlineLevel="1" x14ac:dyDescent="0.35">
      <c r="B39" s="13" t="s">
        <v>470</v>
      </c>
      <c r="G39" s="14"/>
    </row>
    <row r="40" spans="2:7" hidden="1" outlineLevel="1" x14ac:dyDescent="0.35">
      <c r="B40" s="13" t="s">
        <v>471</v>
      </c>
      <c r="G40" s="14"/>
    </row>
    <row r="41" spans="2:7" hidden="1" outlineLevel="1" x14ac:dyDescent="0.35">
      <c r="B41" s="13" t="s">
        <v>472</v>
      </c>
      <c r="G41" s="14"/>
    </row>
    <row r="42" spans="2:7" hidden="1" outlineLevel="1" x14ac:dyDescent="0.35">
      <c r="B42" s="13" t="s">
        <v>473</v>
      </c>
      <c r="G42" s="14"/>
    </row>
    <row r="43" spans="2:7" hidden="1" outlineLevel="1" x14ac:dyDescent="0.35">
      <c r="B43" s="13" t="s">
        <v>474</v>
      </c>
      <c r="G43" s="14"/>
    </row>
    <row r="44" spans="2:7" ht="13.15" hidden="1" outlineLevel="1" thickBot="1" x14ac:dyDescent="0.4">
      <c r="B44" s="15"/>
      <c r="C44" s="16"/>
      <c r="D44" s="16"/>
      <c r="E44" s="16"/>
      <c r="F44" s="16"/>
      <c r="G44" s="17"/>
    </row>
    <row r="45" spans="2:7" collapsed="1" x14ac:dyDescent="0.35"/>
  </sheetData>
  <dataValidations count="1">
    <dataValidation type="list" allowBlank="1" showInputMessage="1" showErrorMessage="1" sqref="B6" xr:uid="{9B3C1196-FD4D-4192-9330-915C1847F7F2}">
      <formula1>INDIRECT("Disc_Rates")</formula1>
    </dataValidation>
  </dataValidations>
  <pageMargins left="0.7" right="0.7" top="0.75" bottom="0.75" header="0.3" footer="0.3"/>
  <drawing r:id="rId1"/>
  <tableParts count="1">
    <tablePart r:id="rId2"/>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FF307-9A6F-414D-841B-8C346C370295}">
  <sheetPr codeName="Sheet18"/>
  <dimension ref="A1:L66"/>
  <sheetViews>
    <sheetView showGridLines="0" zoomScale="80" zoomScaleNormal="80" workbookViewId="0"/>
  </sheetViews>
  <sheetFormatPr defaultColWidth="8.86328125" defaultRowHeight="12.75" outlineLevelRow="1" x14ac:dyDescent="0.35"/>
  <cols>
    <col min="1" max="1" width="8.86328125" style="3"/>
    <col min="2" max="3" width="30.796875" style="3" customWidth="1"/>
    <col min="4" max="6" width="12.796875" style="3" customWidth="1"/>
    <col min="7" max="9" width="8.86328125" style="3"/>
    <col min="10" max="11" width="30.796875" style="3" customWidth="1"/>
    <col min="12" max="12" width="12.796875" style="3" customWidth="1"/>
    <col min="13" max="16384" width="8.86328125" style="3"/>
  </cols>
  <sheetData>
    <row r="1" spans="1:12" ht="13.9" x14ac:dyDescent="0.4">
      <c r="A1" s="1" t="s">
        <v>510</v>
      </c>
    </row>
    <row r="4" spans="1:12" ht="39.4" x14ac:dyDescent="0.4">
      <c r="B4" s="69" t="s">
        <v>497</v>
      </c>
      <c r="C4" s="69" t="s">
        <v>33</v>
      </c>
      <c r="D4" s="69" t="s">
        <v>511</v>
      </c>
      <c r="E4" s="69" t="s">
        <v>512</v>
      </c>
      <c r="F4" s="69" t="s">
        <v>513</v>
      </c>
    </row>
    <row r="5" spans="1:12" x14ac:dyDescent="0.35">
      <c r="B5" s="70" t="s">
        <v>514</v>
      </c>
      <c r="C5" s="70" t="s">
        <v>515</v>
      </c>
      <c r="D5" s="178">
        <v>2542.0880000000002</v>
      </c>
      <c r="E5" s="178"/>
      <c r="F5" s="178"/>
    </row>
    <row r="6" spans="1:12" x14ac:dyDescent="0.35">
      <c r="B6" s="70" t="s">
        <v>516</v>
      </c>
      <c r="C6" s="70" t="s">
        <v>515</v>
      </c>
      <c r="D6" s="178">
        <v>1539.0989999999999</v>
      </c>
      <c r="E6" s="178"/>
      <c r="F6" s="178"/>
    </row>
    <row r="7" spans="1:12" x14ac:dyDescent="0.35">
      <c r="B7" s="70" t="s">
        <v>517</v>
      </c>
      <c r="C7" s="70" t="s">
        <v>515</v>
      </c>
      <c r="D7" s="178">
        <v>725.81100000000004</v>
      </c>
      <c r="E7" s="178"/>
      <c r="F7" s="178"/>
    </row>
    <row r="8" spans="1:12" x14ac:dyDescent="0.35">
      <c r="B8" s="70" t="s">
        <v>518</v>
      </c>
      <c r="C8" s="70" t="s">
        <v>519</v>
      </c>
      <c r="D8" s="178">
        <v>3162.4749999999999</v>
      </c>
      <c r="E8" s="178"/>
      <c r="F8" s="178"/>
    </row>
    <row r="9" spans="1:12" x14ac:dyDescent="0.35">
      <c r="B9" s="70" t="s">
        <v>520</v>
      </c>
      <c r="C9" s="70" t="s">
        <v>521</v>
      </c>
      <c r="D9" s="178">
        <v>2951.884</v>
      </c>
      <c r="E9" s="178"/>
      <c r="F9" s="178"/>
    </row>
    <row r="10" spans="1:12" x14ac:dyDescent="0.35">
      <c r="B10" s="70" t="s">
        <v>522</v>
      </c>
      <c r="C10" s="70" t="s">
        <v>523</v>
      </c>
      <c r="D10" s="178">
        <v>1307.2629999999999</v>
      </c>
      <c r="E10" s="178"/>
      <c r="F10" s="178"/>
    </row>
    <row r="11" spans="1:12" x14ac:dyDescent="0.35">
      <c r="B11" s="70" t="s">
        <v>524</v>
      </c>
      <c r="C11" s="70" t="s">
        <v>525</v>
      </c>
      <c r="D11" s="178">
        <v>4232.3410000000003</v>
      </c>
      <c r="E11" s="178"/>
      <c r="F11" s="178"/>
    </row>
    <row r="12" spans="1:12" ht="13.15" x14ac:dyDescent="0.4">
      <c r="B12" s="70" t="s">
        <v>526</v>
      </c>
      <c r="C12" s="70" t="s">
        <v>525</v>
      </c>
      <c r="D12" s="178">
        <v>2392.011</v>
      </c>
      <c r="E12" s="178"/>
      <c r="F12" s="178"/>
      <c r="J12" s="69" t="s">
        <v>527</v>
      </c>
    </row>
    <row r="13" spans="1:12" x14ac:dyDescent="0.35">
      <c r="B13" s="70" t="s">
        <v>528</v>
      </c>
      <c r="C13" s="70" t="s">
        <v>529</v>
      </c>
      <c r="D13" s="178">
        <v>5082.96</v>
      </c>
      <c r="E13" s="178"/>
      <c r="F13" s="178"/>
    </row>
    <row r="14" spans="1:12" ht="13.25" customHeight="1" x14ac:dyDescent="0.4">
      <c r="B14" s="70" t="s">
        <v>530</v>
      </c>
      <c r="C14" s="70" t="s">
        <v>531</v>
      </c>
      <c r="D14" s="178">
        <v>781.58199999999999</v>
      </c>
      <c r="E14" s="178"/>
      <c r="F14" s="178"/>
      <c r="J14" s="69" t="s">
        <v>532</v>
      </c>
      <c r="K14" s="69" t="s">
        <v>533</v>
      </c>
      <c r="L14" s="69" t="s">
        <v>534</v>
      </c>
    </row>
    <row r="15" spans="1:12" ht="13.25" customHeight="1" x14ac:dyDescent="0.35">
      <c r="B15" s="70" t="s">
        <v>535</v>
      </c>
      <c r="C15" s="70" t="s">
        <v>536</v>
      </c>
      <c r="D15" s="178">
        <v>799.40899999999999</v>
      </c>
      <c r="E15" s="178"/>
      <c r="F15" s="178"/>
      <c r="J15" s="70" t="s">
        <v>537</v>
      </c>
      <c r="K15" s="178"/>
      <c r="L15" s="178"/>
    </row>
    <row r="16" spans="1:12" ht="13.25" customHeight="1" x14ac:dyDescent="0.35">
      <c r="B16" s="70" t="s">
        <v>538</v>
      </c>
      <c r="C16" s="70" t="s">
        <v>539</v>
      </c>
      <c r="D16" s="178">
        <v>1393.085</v>
      </c>
      <c r="E16" s="178"/>
      <c r="F16" s="178"/>
      <c r="J16" s="70" t="s">
        <v>540</v>
      </c>
      <c r="K16" s="178"/>
      <c r="L16" s="178"/>
    </row>
    <row r="17" spans="2:12" ht="13.25" customHeight="1" x14ac:dyDescent="0.35">
      <c r="B17" s="70" t="s">
        <v>541</v>
      </c>
      <c r="C17" s="70" t="s">
        <v>536</v>
      </c>
      <c r="D17" s="178">
        <v>920.91099999999994</v>
      </c>
      <c r="E17" s="178"/>
      <c r="F17" s="178"/>
    </row>
    <row r="18" spans="2:12" ht="13.25" customHeight="1" x14ac:dyDescent="0.4">
      <c r="B18" s="70" t="s">
        <v>542</v>
      </c>
      <c r="C18" s="70" t="s">
        <v>536</v>
      </c>
      <c r="D18" s="178">
        <v>831.548</v>
      </c>
      <c r="E18" s="178"/>
      <c r="F18" s="178"/>
      <c r="J18" s="69" t="s">
        <v>543</v>
      </c>
      <c r="K18" s="69" t="s">
        <v>533</v>
      </c>
      <c r="L18" s="69" t="s">
        <v>534</v>
      </c>
    </row>
    <row r="19" spans="2:12" ht="13.25" customHeight="1" x14ac:dyDescent="0.35">
      <c r="B19" s="70" t="s">
        <v>544</v>
      </c>
      <c r="C19" s="70" t="s">
        <v>523</v>
      </c>
      <c r="D19" s="178">
        <v>965.79600000000005</v>
      </c>
      <c r="E19" s="178"/>
      <c r="F19" s="178"/>
      <c r="J19" s="70" t="s">
        <v>537</v>
      </c>
      <c r="K19" s="178"/>
      <c r="L19" s="178"/>
    </row>
    <row r="20" spans="2:12" ht="13.25" customHeight="1" x14ac:dyDescent="0.35">
      <c r="B20" s="70" t="s">
        <v>545</v>
      </c>
      <c r="C20" s="70" t="s">
        <v>546</v>
      </c>
      <c r="D20" s="178">
        <v>1129.376</v>
      </c>
      <c r="E20" s="178"/>
      <c r="F20" s="178"/>
      <c r="J20" s="70" t="s">
        <v>540</v>
      </c>
      <c r="K20" s="178"/>
      <c r="L20" s="178"/>
    </row>
    <row r="21" spans="2:12" ht="13.25" customHeight="1" x14ac:dyDescent="0.35">
      <c r="B21" s="70" t="s">
        <v>547</v>
      </c>
      <c r="C21" s="70" t="s">
        <v>548</v>
      </c>
      <c r="D21" s="178">
        <v>3166.8470000000002</v>
      </c>
      <c r="E21" s="178"/>
      <c r="F21" s="178"/>
    </row>
    <row r="22" spans="2:12" ht="13.25" customHeight="1" x14ac:dyDescent="0.35">
      <c r="B22" s="70" t="s">
        <v>549</v>
      </c>
      <c r="C22" s="70" t="s">
        <v>525</v>
      </c>
      <c r="D22" s="178">
        <v>5037.5240000000003</v>
      </c>
      <c r="E22" s="178"/>
      <c r="F22" s="178"/>
    </row>
    <row r="23" spans="2:12" ht="13.25" customHeight="1" x14ac:dyDescent="0.35">
      <c r="B23" s="70" t="s">
        <v>550</v>
      </c>
      <c r="C23" s="70" t="s">
        <v>521</v>
      </c>
      <c r="D23" s="178">
        <v>9186.7659999999996</v>
      </c>
      <c r="E23" s="178"/>
      <c r="F23" s="178"/>
    </row>
    <row r="24" spans="2:12" ht="13.25" customHeight="1" x14ac:dyDescent="0.35">
      <c r="B24" s="70" t="s">
        <v>551</v>
      </c>
      <c r="C24" s="70" t="s">
        <v>552</v>
      </c>
      <c r="D24" s="178">
        <v>1353.8679999999999</v>
      </c>
      <c r="E24" s="178"/>
      <c r="F24" s="178"/>
    </row>
    <row r="25" spans="2:12" ht="13.25" customHeight="1" x14ac:dyDescent="0.35">
      <c r="B25" s="70" t="s">
        <v>553</v>
      </c>
      <c r="C25" s="70" t="s">
        <v>523</v>
      </c>
      <c r="D25" s="178">
        <v>557.12900000000002</v>
      </c>
      <c r="E25" s="178"/>
      <c r="F25" s="178"/>
    </row>
    <row r="26" spans="2:12" ht="13.25" customHeight="1" x14ac:dyDescent="0.35">
      <c r="B26" s="70" t="s">
        <v>554</v>
      </c>
      <c r="C26" s="70" t="s">
        <v>555</v>
      </c>
      <c r="D26" s="178">
        <v>916.29399999999998</v>
      </c>
      <c r="E26" s="178"/>
      <c r="F26" s="178"/>
    </row>
    <row r="27" spans="2:12" ht="13.25" customHeight="1" x14ac:dyDescent="0.35">
      <c r="B27" s="70" t="s">
        <v>556</v>
      </c>
      <c r="C27" s="70" t="s">
        <v>557</v>
      </c>
      <c r="D27" s="178">
        <v>6219.3680000000004</v>
      </c>
      <c r="E27" s="178"/>
      <c r="F27" s="178"/>
    </row>
    <row r="28" spans="2:12" ht="13.25" customHeight="1" x14ac:dyDescent="0.35">
      <c r="B28" s="70" t="s">
        <v>558</v>
      </c>
      <c r="C28" s="70" t="s">
        <v>521</v>
      </c>
      <c r="D28" s="178">
        <v>6463.3270000000002</v>
      </c>
      <c r="E28" s="178"/>
      <c r="F28" s="178"/>
    </row>
    <row r="29" spans="2:12" ht="13.25" customHeight="1" x14ac:dyDescent="0.35">
      <c r="B29" s="70" t="s">
        <v>559</v>
      </c>
      <c r="C29" s="70" t="s">
        <v>521</v>
      </c>
      <c r="D29" s="178">
        <v>1013.874</v>
      </c>
      <c r="E29" s="178"/>
      <c r="F29" s="178"/>
    </row>
    <row r="30" spans="2:12" ht="13.25" customHeight="1" x14ac:dyDescent="0.35">
      <c r="B30" s="70" t="s">
        <v>560</v>
      </c>
      <c r="C30" s="70" t="s">
        <v>548</v>
      </c>
      <c r="D30" s="178">
        <v>5249.9930000000004</v>
      </c>
      <c r="E30" s="178"/>
      <c r="F30" s="178"/>
    </row>
    <row r="31" spans="2:12" ht="13.25" customHeight="1" x14ac:dyDescent="0.35">
      <c r="B31" s="70" t="s">
        <v>561</v>
      </c>
      <c r="C31" s="70" t="s">
        <v>531</v>
      </c>
      <c r="D31" s="178">
        <v>1261.027</v>
      </c>
      <c r="E31" s="178"/>
      <c r="F31" s="178"/>
    </row>
    <row r="32" spans="2:12" ht="13.25" customHeight="1" x14ac:dyDescent="0.35">
      <c r="B32" s="70" t="s">
        <v>562</v>
      </c>
      <c r="C32" s="70" t="s">
        <v>563</v>
      </c>
      <c r="D32" s="178">
        <v>5531.7110000000002</v>
      </c>
      <c r="E32" s="178"/>
      <c r="F32" s="178"/>
    </row>
    <row r="33" spans="2:6" ht="13.25" customHeight="1" x14ac:dyDescent="0.35">
      <c r="B33" s="70" t="s">
        <v>564</v>
      </c>
      <c r="C33" s="70" t="s">
        <v>565</v>
      </c>
      <c r="D33" s="178">
        <v>1802.28</v>
      </c>
      <c r="E33" s="178"/>
      <c r="F33" s="178"/>
    </row>
    <row r="34" spans="2:6" ht="13.25" customHeight="1" x14ac:dyDescent="0.35">
      <c r="B34" s="70" t="s">
        <v>566</v>
      </c>
      <c r="C34" s="70" t="s">
        <v>521</v>
      </c>
      <c r="D34" s="178">
        <v>3630.5390000000002</v>
      </c>
      <c r="E34" s="178"/>
      <c r="F34" s="178"/>
    </row>
    <row r="35" spans="2:6" ht="13.25" customHeight="1" x14ac:dyDescent="0.35">
      <c r="B35" s="70" t="s">
        <v>567</v>
      </c>
      <c r="C35" s="70" t="s">
        <v>568</v>
      </c>
      <c r="D35" s="178">
        <v>3363.395</v>
      </c>
      <c r="E35" s="178"/>
      <c r="F35" s="178"/>
    </row>
    <row r="36" spans="2:6" ht="13.25" customHeight="1" x14ac:dyDescent="0.35">
      <c r="B36" s="70" t="s">
        <v>569</v>
      </c>
      <c r="C36" s="70" t="s">
        <v>523</v>
      </c>
      <c r="D36" s="178">
        <v>1709.0440000000001</v>
      </c>
      <c r="E36" s="178"/>
      <c r="F36" s="178"/>
    </row>
    <row r="37" spans="2:6" ht="13.25" customHeight="1" x14ac:dyDescent="0.35">
      <c r="B37" s="70" t="s">
        <v>570</v>
      </c>
      <c r="C37" s="70" t="s">
        <v>523</v>
      </c>
      <c r="D37" s="178">
        <v>2816.8969999999999</v>
      </c>
      <c r="E37" s="178"/>
      <c r="F37" s="178"/>
    </row>
    <row r="38" spans="2:6" ht="13.25" customHeight="1" x14ac:dyDescent="0.35">
      <c r="B38" s="70" t="s">
        <v>571</v>
      </c>
      <c r="C38" s="70" t="s">
        <v>563</v>
      </c>
      <c r="D38" s="178">
        <v>2174.174</v>
      </c>
      <c r="E38" s="178"/>
      <c r="F38" s="178"/>
    </row>
    <row r="39" spans="2:6" ht="13.25" customHeight="1" x14ac:dyDescent="0.35">
      <c r="B39" s="70" t="s">
        <v>572</v>
      </c>
      <c r="C39" s="70" t="s">
        <v>573</v>
      </c>
      <c r="D39" s="178">
        <v>1808.4280000000001</v>
      </c>
      <c r="E39" s="178"/>
      <c r="F39" s="178"/>
    </row>
    <row r="40" spans="2:6" x14ac:dyDescent="0.35">
      <c r="B40" s="70" t="s">
        <v>574</v>
      </c>
      <c r="C40" s="70" t="s">
        <v>531</v>
      </c>
      <c r="D40" s="178">
        <v>1966.298</v>
      </c>
      <c r="E40" s="178"/>
      <c r="F40" s="178"/>
    </row>
    <row r="41" spans="2:6" x14ac:dyDescent="0.35">
      <c r="B41" s="70" t="s">
        <v>575</v>
      </c>
      <c r="C41" s="70" t="s">
        <v>573</v>
      </c>
      <c r="D41" s="178">
        <v>1743.8630000000001</v>
      </c>
      <c r="E41" s="178"/>
      <c r="F41" s="178"/>
    </row>
    <row r="42" spans="2:6" x14ac:dyDescent="0.35">
      <c r="B42" s="70" t="s">
        <v>576</v>
      </c>
      <c r="C42" s="70" t="s">
        <v>531</v>
      </c>
      <c r="D42" s="178">
        <v>17035.708999999999</v>
      </c>
      <c r="E42" s="178"/>
      <c r="F42" s="178"/>
    </row>
    <row r="43" spans="2:6" x14ac:dyDescent="0.35">
      <c r="B43" s="70" t="s">
        <v>577</v>
      </c>
      <c r="C43" s="70" t="s">
        <v>521</v>
      </c>
      <c r="D43" s="178">
        <v>4953.6059999999998</v>
      </c>
      <c r="E43" s="178"/>
      <c r="F43" s="178"/>
    </row>
    <row r="44" spans="2:6" x14ac:dyDescent="0.35">
      <c r="B44" s="70" t="s">
        <v>578</v>
      </c>
      <c r="C44" s="70" t="s">
        <v>552</v>
      </c>
      <c r="D44" s="178">
        <v>1266.171</v>
      </c>
      <c r="E44" s="178"/>
      <c r="F44" s="178"/>
    </row>
    <row r="45" spans="2:6" x14ac:dyDescent="0.35">
      <c r="B45" s="70" t="s">
        <v>579</v>
      </c>
      <c r="C45" s="70" t="s">
        <v>536</v>
      </c>
      <c r="D45" s="178">
        <v>2375.7020000000002</v>
      </c>
      <c r="E45" s="178"/>
      <c r="F45" s="178"/>
    </row>
    <row r="46" spans="2:6" x14ac:dyDescent="0.35">
      <c r="B46" s="70" t="s">
        <v>580</v>
      </c>
      <c r="C46" s="70" t="s">
        <v>557</v>
      </c>
      <c r="D46" s="178">
        <v>782.971</v>
      </c>
      <c r="E46" s="178"/>
      <c r="F46" s="178"/>
    </row>
    <row r="47" spans="2:6" x14ac:dyDescent="0.35">
      <c r="B47" s="70" t="s">
        <v>581</v>
      </c>
      <c r="C47" s="70" t="s">
        <v>523</v>
      </c>
      <c r="D47" s="178">
        <v>1861.6949999999999</v>
      </c>
      <c r="E47" s="178"/>
      <c r="F47" s="178"/>
    </row>
    <row r="48" spans="2:6" x14ac:dyDescent="0.35">
      <c r="B48" s="70" t="s">
        <v>582</v>
      </c>
      <c r="C48" s="70" t="s">
        <v>565</v>
      </c>
      <c r="D48" s="178">
        <v>1336.4169999999999</v>
      </c>
      <c r="E48" s="178"/>
      <c r="F48" s="178"/>
    </row>
    <row r="49" spans="2:7" x14ac:dyDescent="0.35">
      <c r="B49" s="70" t="s">
        <v>583</v>
      </c>
      <c r="C49" s="70" t="s">
        <v>548</v>
      </c>
      <c r="D49" s="178">
        <v>11759.825000000001</v>
      </c>
      <c r="E49" s="178"/>
      <c r="F49" s="178"/>
    </row>
    <row r="50" spans="2:7" x14ac:dyDescent="0.35">
      <c r="B50" s="70" t="s">
        <v>584</v>
      </c>
      <c r="C50" s="70" t="s">
        <v>548</v>
      </c>
      <c r="D50" s="178">
        <v>1087.0340000000001</v>
      </c>
      <c r="E50" s="178"/>
      <c r="F50" s="178"/>
    </row>
    <row r="51" spans="2:7" x14ac:dyDescent="0.35">
      <c r="B51" s="70" t="s">
        <v>585</v>
      </c>
      <c r="C51" s="70" t="s">
        <v>586</v>
      </c>
      <c r="D51" s="178">
        <v>2609.1149999999998</v>
      </c>
      <c r="E51" s="178"/>
      <c r="F51" s="178"/>
    </row>
    <row r="52" spans="2:7" x14ac:dyDescent="0.35">
      <c r="B52" s="70" t="s">
        <v>587</v>
      </c>
      <c r="C52" s="70" t="s">
        <v>588</v>
      </c>
      <c r="D52" s="178">
        <v>2329.2939999999999</v>
      </c>
      <c r="E52" s="178"/>
      <c r="F52" s="178"/>
    </row>
    <row r="53" spans="2:7" x14ac:dyDescent="0.35">
      <c r="B53" s="70" t="s">
        <v>589</v>
      </c>
      <c r="C53" s="70" t="s">
        <v>590</v>
      </c>
      <c r="D53" s="178">
        <v>500.65499999999997</v>
      </c>
      <c r="E53" s="178"/>
      <c r="F53" s="178"/>
    </row>
    <row r="54" spans="2:7" x14ac:dyDescent="0.35">
      <c r="B54" s="70" t="s">
        <v>591</v>
      </c>
      <c r="C54" s="70" t="s">
        <v>548</v>
      </c>
      <c r="D54" s="178">
        <v>2085.4859999999999</v>
      </c>
      <c r="E54" s="178"/>
      <c r="F54" s="178"/>
    </row>
    <row r="57" spans="2:7" ht="13.15" thickBot="1" x14ac:dyDescent="0.4"/>
    <row r="58" spans="2:7" ht="13.5" thickBot="1" x14ac:dyDescent="0.45">
      <c r="B58" s="10" t="s">
        <v>10</v>
      </c>
      <c r="C58" s="11"/>
      <c r="D58" s="11"/>
      <c r="E58" s="11"/>
      <c r="F58" s="11"/>
      <c r="G58" s="12"/>
    </row>
    <row r="59" spans="2:7" hidden="1" outlineLevel="1" x14ac:dyDescent="0.35">
      <c r="B59" s="13"/>
      <c r="G59" s="14"/>
    </row>
    <row r="60" spans="2:7" hidden="1" outlineLevel="1" x14ac:dyDescent="0.35">
      <c r="B60" s="13" t="s">
        <v>592</v>
      </c>
      <c r="G60" s="14"/>
    </row>
    <row r="61" spans="2:7" hidden="1" outlineLevel="1" x14ac:dyDescent="0.35">
      <c r="B61" s="13" t="s">
        <v>593</v>
      </c>
      <c r="G61" s="14"/>
    </row>
    <row r="62" spans="2:7" hidden="1" outlineLevel="1" x14ac:dyDescent="0.35">
      <c r="B62" s="13" t="s">
        <v>594</v>
      </c>
      <c r="G62" s="14"/>
    </row>
    <row r="63" spans="2:7" hidden="1" outlineLevel="1" x14ac:dyDescent="0.35">
      <c r="B63" s="13" t="s">
        <v>595</v>
      </c>
      <c r="G63" s="14"/>
    </row>
    <row r="64" spans="2:7" hidden="1" outlineLevel="1" x14ac:dyDescent="0.35">
      <c r="B64" s="13" t="s">
        <v>596</v>
      </c>
      <c r="G64" s="14"/>
    </row>
    <row r="65" spans="2:7" ht="13.15" hidden="1" outlineLevel="1" thickBot="1" x14ac:dyDescent="0.4">
      <c r="B65" s="15"/>
      <c r="C65" s="16"/>
      <c r="D65" s="16"/>
      <c r="E65" s="16"/>
      <c r="F65" s="16"/>
      <c r="G65" s="17"/>
    </row>
    <row r="66" spans="2:7" collapsed="1" x14ac:dyDescent="0.35"/>
  </sheetData>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C17EA-37BB-4B89-A75F-5CE5ECE29F61}">
  <sheetPr codeName="Sheet19"/>
  <dimension ref="A1:G40"/>
  <sheetViews>
    <sheetView showGridLines="0" zoomScale="90" zoomScaleNormal="90" workbookViewId="0"/>
  </sheetViews>
  <sheetFormatPr defaultColWidth="8.86328125" defaultRowHeight="12.75" outlineLevelRow="1" x14ac:dyDescent="0.35"/>
  <cols>
    <col min="1" max="2" width="15.796875" style="96" customWidth="1"/>
    <col min="3" max="3" width="24.19921875" style="96" bestFit="1" customWidth="1"/>
    <col min="4" max="4" width="12.796875" style="96" customWidth="1"/>
    <col min="5" max="16384" width="8.86328125" style="96"/>
  </cols>
  <sheetData>
    <row r="1" spans="1:4" ht="13.9" x14ac:dyDescent="0.4">
      <c r="A1" s="179" t="s">
        <v>597</v>
      </c>
    </row>
    <row r="4" spans="1:4" x14ac:dyDescent="0.35">
      <c r="A4" s="180"/>
    </row>
    <row r="5" spans="1:4" ht="13.15" thickBot="1" x14ac:dyDescent="0.4"/>
    <row r="6" spans="1:4" ht="26.65" thickBot="1" x14ac:dyDescent="0.4">
      <c r="A6" s="181" t="s">
        <v>598</v>
      </c>
      <c r="B6" s="181" t="s">
        <v>599</v>
      </c>
      <c r="C6" s="181" t="s">
        <v>600</v>
      </c>
      <c r="D6" s="182" t="s">
        <v>601</v>
      </c>
    </row>
    <row r="7" spans="1:4" x14ac:dyDescent="0.35">
      <c r="A7" s="183" t="s">
        <v>243</v>
      </c>
      <c r="B7" s="184" t="s">
        <v>602</v>
      </c>
      <c r="C7" s="184" t="s">
        <v>603</v>
      </c>
      <c r="D7" s="185">
        <v>100</v>
      </c>
    </row>
    <row r="8" spans="1:4" x14ac:dyDescent="0.35">
      <c r="A8" s="186" t="s">
        <v>246</v>
      </c>
      <c r="B8" s="187" t="s">
        <v>604</v>
      </c>
      <c r="C8" s="187" t="s">
        <v>605</v>
      </c>
      <c r="D8" s="188">
        <v>70</v>
      </c>
    </row>
    <row r="9" spans="1:4" x14ac:dyDescent="0.35">
      <c r="A9" s="186" t="s">
        <v>249</v>
      </c>
      <c r="B9" s="187" t="s">
        <v>606</v>
      </c>
      <c r="C9" s="187" t="s">
        <v>607</v>
      </c>
      <c r="D9" s="188">
        <v>40</v>
      </c>
    </row>
    <row r="10" spans="1:4" x14ac:dyDescent="0.35">
      <c r="A10" s="189" t="s">
        <v>608</v>
      </c>
      <c r="B10" s="190" t="s">
        <v>609</v>
      </c>
      <c r="C10" s="190" t="s">
        <v>610</v>
      </c>
      <c r="D10" s="188">
        <v>75</v>
      </c>
    </row>
    <row r="11" spans="1:4" x14ac:dyDescent="0.35">
      <c r="A11" s="186" t="s">
        <v>255</v>
      </c>
      <c r="B11" s="187" t="s">
        <v>252</v>
      </c>
      <c r="C11" s="187" t="s">
        <v>611</v>
      </c>
      <c r="D11" s="188">
        <v>35</v>
      </c>
    </row>
    <row r="12" spans="1:4" x14ac:dyDescent="0.35">
      <c r="A12" s="186" t="s">
        <v>612</v>
      </c>
      <c r="B12" s="187" t="s">
        <v>613</v>
      </c>
      <c r="C12" s="187" t="s">
        <v>614</v>
      </c>
      <c r="D12" s="188">
        <v>65</v>
      </c>
    </row>
    <row r="13" spans="1:4" x14ac:dyDescent="0.35">
      <c r="A13" s="191" t="s">
        <v>252</v>
      </c>
      <c r="B13" s="192" t="s">
        <v>604</v>
      </c>
      <c r="C13" s="192" t="s">
        <v>615</v>
      </c>
      <c r="D13" s="188">
        <v>50</v>
      </c>
    </row>
    <row r="14" spans="1:4" x14ac:dyDescent="0.35">
      <c r="A14" s="186" t="s">
        <v>616</v>
      </c>
      <c r="B14" s="187" t="s">
        <v>608</v>
      </c>
      <c r="C14" s="187" t="s">
        <v>617</v>
      </c>
      <c r="D14" s="188">
        <v>45</v>
      </c>
    </row>
    <row r="15" spans="1:4" x14ac:dyDescent="0.35">
      <c r="A15" s="186" t="s">
        <v>618</v>
      </c>
      <c r="B15" s="187" t="s">
        <v>619</v>
      </c>
      <c r="C15" s="187" t="s">
        <v>620</v>
      </c>
      <c r="D15" s="188">
        <v>35</v>
      </c>
    </row>
    <row r="16" spans="1:4" x14ac:dyDescent="0.35">
      <c r="A16" s="186" t="s">
        <v>621</v>
      </c>
      <c r="B16" s="187" t="s">
        <v>258</v>
      </c>
      <c r="C16" s="187" t="s">
        <v>622</v>
      </c>
      <c r="D16" s="188">
        <v>90</v>
      </c>
    </row>
    <row r="17" spans="1:7" x14ac:dyDescent="0.35">
      <c r="A17" s="186" t="s">
        <v>623</v>
      </c>
      <c r="B17" s="187" t="s">
        <v>624</v>
      </c>
      <c r="C17" s="187" t="s">
        <v>625</v>
      </c>
      <c r="D17" s="188">
        <v>25</v>
      </c>
    </row>
    <row r="18" spans="1:7" x14ac:dyDescent="0.35">
      <c r="A18" s="186" t="s">
        <v>258</v>
      </c>
      <c r="B18" s="187" t="s">
        <v>621</v>
      </c>
      <c r="C18" s="187" t="s">
        <v>626</v>
      </c>
      <c r="D18" s="188">
        <v>70</v>
      </c>
    </row>
    <row r="19" spans="1:7" x14ac:dyDescent="0.35">
      <c r="A19" s="189" t="s">
        <v>609</v>
      </c>
      <c r="B19" s="190" t="s">
        <v>608</v>
      </c>
      <c r="C19" s="190" t="s">
        <v>627</v>
      </c>
      <c r="D19" s="188">
        <v>75</v>
      </c>
    </row>
    <row r="20" spans="1:7" x14ac:dyDescent="0.35">
      <c r="A20" s="186" t="s">
        <v>628</v>
      </c>
      <c r="B20" s="187" t="s">
        <v>612</v>
      </c>
      <c r="C20" s="187" t="s">
        <v>629</v>
      </c>
      <c r="D20" s="193">
        <v>115</v>
      </c>
    </row>
    <row r="21" spans="1:7" x14ac:dyDescent="0.35">
      <c r="A21" s="186" t="s">
        <v>608</v>
      </c>
      <c r="B21" s="187" t="s">
        <v>616</v>
      </c>
      <c r="C21" s="187" t="s">
        <v>630</v>
      </c>
      <c r="D21" s="188">
        <v>10</v>
      </c>
    </row>
    <row r="22" spans="1:7" x14ac:dyDescent="0.35">
      <c r="A22" s="191" t="s">
        <v>604</v>
      </c>
      <c r="B22" s="192" t="s">
        <v>252</v>
      </c>
      <c r="C22" s="192" t="s">
        <v>631</v>
      </c>
      <c r="D22" s="188">
        <v>50</v>
      </c>
    </row>
    <row r="23" spans="1:7" x14ac:dyDescent="0.35">
      <c r="A23" s="186" t="s">
        <v>612</v>
      </c>
      <c r="B23" s="187" t="s">
        <v>628</v>
      </c>
      <c r="C23" s="187" t="s">
        <v>632</v>
      </c>
      <c r="D23" s="188">
        <v>14</v>
      </c>
    </row>
    <row r="24" spans="1:7" x14ac:dyDescent="0.35">
      <c r="A24" s="186" t="s">
        <v>604</v>
      </c>
      <c r="B24" s="187" t="s">
        <v>246</v>
      </c>
      <c r="C24" s="187" t="s">
        <v>633</v>
      </c>
      <c r="D24" s="188">
        <v>33</v>
      </c>
    </row>
    <row r="25" spans="1:7" x14ac:dyDescent="0.35">
      <c r="A25" s="186" t="s">
        <v>619</v>
      </c>
      <c r="B25" s="187" t="s">
        <v>618</v>
      </c>
      <c r="C25" s="187" t="s">
        <v>634</v>
      </c>
      <c r="D25" s="188">
        <v>17</v>
      </c>
    </row>
    <row r="26" spans="1:7" x14ac:dyDescent="0.35">
      <c r="A26" s="194" t="s">
        <v>602</v>
      </c>
      <c r="B26" s="195" t="s">
        <v>243</v>
      </c>
      <c r="C26" s="195" t="s">
        <v>635</v>
      </c>
      <c r="D26" s="196">
        <v>40</v>
      </c>
    </row>
    <row r="29" spans="1:7" ht="13.15" thickBot="1" x14ac:dyDescent="0.4"/>
    <row r="30" spans="1:7" s="197" customFormat="1" ht="13.5" thickBot="1" x14ac:dyDescent="0.45">
      <c r="B30" s="198" t="s">
        <v>10</v>
      </c>
      <c r="C30" s="199"/>
      <c r="D30" s="199"/>
      <c r="E30" s="199"/>
      <c r="F30" s="199"/>
      <c r="G30" s="200"/>
    </row>
    <row r="31" spans="1:7" s="197" customFormat="1" hidden="1" outlineLevel="1" x14ac:dyDescent="0.35">
      <c r="B31" s="201"/>
      <c r="G31" s="202"/>
    </row>
    <row r="32" spans="1:7" s="197" customFormat="1" hidden="1" outlineLevel="1" x14ac:dyDescent="0.35">
      <c r="B32" s="201" t="s">
        <v>636</v>
      </c>
      <c r="G32" s="202"/>
    </row>
    <row r="33" spans="2:7" s="197" customFormat="1" hidden="1" outlineLevel="1" x14ac:dyDescent="0.35">
      <c r="B33" s="201" t="s">
        <v>637</v>
      </c>
      <c r="G33" s="202"/>
    </row>
    <row r="34" spans="2:7" s="197" customFormat="1" hidden="1" outlineLevel="1" x14ac:dyDescent="0.35">
      <c r="B34" s="201" t="s">
        <v>638</v>
      </c>
      <c r="G34" s="202"/>
    </row>
    <row r="35" spans="2:7" s="197" customFormat="1" hidden="1" outlineLevel="1" x14ac:dyDescent="0.35">
      <c r="B35" s="201" t="s">
        <v>639</v>
      </c>
      <c r="G35" s="202"/>
    </row>
    <row r="36" spans="2:7" s="197" customFormat="1" hidden="1" outlineLevel="1" x14ac:dyDescent="0.35">
      <c r="B36" s="201" t="s">
        <v>640</v>
      </c>
      <c r="G36" s="202"/>
    </row>
    <row r="37" spans="2:7" s="197" customFormat="1" hidden="1" outlineLevel="1" x14ac:dyDescent="0.35">
      <c r="B37" s="201" t="s">
        <v>641</v>
      </c>
      <c r="G37" s="202"/>
    </row>
    <row r="38" spans="2:7" s="197" customFormat="1" hidden="1" outlineLevel="1" x14ac:dyDescent="0.35">
      <c r="B38" s="201" t="s">
        <v>642</v>
      </c>
      <c r="G38" s="202"/>
    </row>
    <row r="39" spans="2:7" s="197" customFormat="1" ht="13.15" hidden="1" outlineLevel="1" thickBot="1" x14ac:dyDescent="0.4">
      <c r="B39" s="203"/>
      <c r="C39" s="204"/>
      <c r="D39" s="204"/>
      <c r="E39" s="204"/>
      <c r="F39" s="204"/>
      <c r="G39" s="205"/>
    </row>
    <row r="40" spans="2:7" s="197" customFormat="1" collapsed="1" x14ac:dyDescent="0.3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20</vt:i4>
      </vt:variant>
    </vt:vector>
  </HeadingPairs>
  <TitlesOfParts>
    <vt:vector size="20" baseType="lpstr">
      <vt:lpstr>Contents</vt:lpstr>
      <vt:lpstr>Data Cleaning &amp; Analysis</vt:lpstr>
      <vt:lpstr>DataTransform - SUBSTITUTE</vt:lpstr>
      <vt:lpstr>Dateing Tips</vt:lpstr>
      <vt:lpstr>Cell Ref ($) &amp; Dynamic Arrays</vt:lpstr>
      <vt:lpstr>Ethos of Business Modelling</vt:lpstr>
      <vt:lpstr>Find &amp; Replace</vt:lpstr>
      <vt:lpstr>Pivots, Countifs, #, Flash Fill</vt:lpstr>
      <vt:lpstr>Lookups</vt:lpstr>
      <vt:lpstr>Approximate Lookups</vt:lpstr>
      <vt:lpstr>3D Lookups</vt:lpstr>
      <vt:lpstr>Multi-Vlookup</vt:lpstr>
      <vt:lpstr>EMI Computations - Goal Seek</vt:lpstr>
      <vt:lpstr>PowerQuery</vt:lpstr>
      <vt:lpstr>DataTypes</vt:lpstr>
      <vt:lpstr>Data visualization</vt:lpstr>
      <vt:lpstr>Take_Home_Case_Studies&gt;&gt;</vt:lpstr>
      <vt:lpstr>NPV, IRR &amp; DV</vt:lpstr>
      <vt:lpstr>Dashboard &amp; Rankif</vt:lpstr>
      <vt:lpstr>Revenue Analysis PrimeNum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Chinmaya Amte</dc:creator>
  <cp:lastModifiedBy>Chinmaya Amte</cp:lastModifiedBy>
  <dcterms:created xsi:type="dcterms:W3CDTF">2015-06-05T18:17:20Z</dcterms:created>
  <dcterms:modified xsi:type="dcterms:W3CDTF">2025-10-16T19:18:39Z</dcterms:modified>
</cp:coreProperties>
</file>